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ечать" sheetId="4" r:id="rId1"/>
    <sheet name="Лист1" sheetId="1" r:id="rId2"/>
    <sheet name="Лист2" sheetId="2" r:id="rId3"/>
    <sheet name="Лист3" sheetId="3" r:id="rId4"/>
    <sheet name="Лист4" sheetId="5" r:id="rId5"/>
    <sheet name="Лист5" sheetId="6" r:id="rId6"/>
    <sheet name="Лист6" sheetId="7" r:id="rId7"/>
  </sheets>
  <calcPr calcId="125725" refMode="R1C1"/>
</workbook>
</file>

<file path=xl/calcChain.xml><?xml version="1.0" encoding="utf-8"?>
<calcChain xmlns="http://schemas.openxmlformats.org/spreadsheetml/2006/main">
  <c r="F48" i="1"/>
  <c r="F14" s="1"/>
  <c r="F56"/>
  <c r="F13" s="1"/>
  <c r="F12" s="1"/>
  <c r="F39"/>
  <c r="F38" l="1"/>
  <c r="F11"/>
  <c r="F48" i="7"/>
  <c r="F40"/>
  <c r="F28"/>
  <c r="F23"/>
  <c r="F12"/>
  <c r="F11"/>
  <c r="F10" s="1"/>
  <c r="F6"/>
  <c r="F11" i="4"/>
  <c r="F32"/>
  <c r="F40"/>
  <c r="F12" s="1"/>
  <c r="F48"/>
  <c r="F27" i="7" l="1"/>
  <c r="F9"/>
  <c r="F10" i="4"/>
  <c r="F9" l="1"/>
  <c r="F28"/>
  <c r="F71" i="2"/>
  <c r="F61"/>
  <c r="D54"/>
  <c r="D45"/>
  <c r="I41"/>
  <c r="K39"/>
  <c r="D37"/>
  <c r="J34"/>
  <c r="J41" s="1"/>
  <c r="I34"/>
  <c r="K33"/>
  <c r="K32"/>
  <c r="K31"/>
  <c r="H27"/>
  <c r="F27"/>
  <c r="D27"/>
  <c r="J27" s="1"/>
  <c r="J26"/>
  <c r="J20"/>
  <c r="J19"/>
  <c r="J18"/>
  <c r="J17"/>
  <c r="J16"/>
  <c r="J15"/>
  <c r="J14"/>
  <c r="J12"/>
  <c r="H10"/>
  <c r="H22" s="1"/>
  <c r="F10"/>
  <c r="F22" s="1"/>
  <c r="D10"/>
  <c r="D22" s="1"/>
  <c r="J22" s="1"/>
  <c r="J9"/>
  <c r="J8"/>
  <c r="H7"/>
  <c r="F7"/>
  <c r="J7" s="1"/>
  <c r="J10" l="1"/>
  <c r="K34"/>
  <c r="K41" s="1"/>
</calcChain>
</file>

<file path=xl/sharedStrings.xml><?xml version="1.0" encoding="utf-8"?>
<sst xmlns="http://schemas.openxmlformats.org/spreadsheetml/2006/main" count="296" uniqueCount="192">
  <si>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</si>
  <si>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</si>
  <si>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</si>
  <si>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</si>
  <si>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</si>
  <si>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</si>
  <si>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</si>
  <si>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</si>
  <si>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</si>
  <si>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</si>
  <si>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</si>
  <si>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</si>
  <si>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ИВЦ (сбор платежей, информационно-справочное обслуживание, паспортный стол)</t>
  </si>
  <si>
    <t>Услуги бухгалтера</t>
  </si>
  <si>
    <t>Услуги банка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</si>
  <si>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</si>
  <si>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</si>
  <si>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</si>
  <si>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</si>
  <si>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</si>
  <si>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</si>
  <si>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</si>
  <si>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</si>
  <si>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</si>
  <si>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</si>
  <si>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</si>
  <si>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</si>
  <si>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</si>
  <si>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</si>
  <si>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</si>
  <si>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</si>
  <si>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Сводный отчет по содержанию общего многоквартирного дома по </t>
  </si>
  <si>
    <t>адресу ул. Мира 3/1</t>
  </si>
  <si>
    <t>тыс руб.</t>
  </si>
  <si>
    <t>Всего за</t>
  </si>
  <si>
    <t>2006 год.</t>
  </si>
  <si>
    <t>2007 год</t>
  </si>
  <si>
    <t>2008 год</t>
  </si>
  <si>
    <t>период</t>
  </si>
  <si>
    <t>ДОХОДЫ</t>
  </si>
  <si>
    <t>Оплачено населением</t>
  </si>
  <si>
    <t>Оплата за домофон</t>
  </si>
  <si>
    <t>ЗАТРАТЫ</t>
  </si>
  <si>
    <t>Техническое обслуживание и содержание</t>
  </si>
  <si>
    <t>общего имущества дома</t>
  </si>
  <si>
    <t xml:space="preserve">Тек. ремонт </t>
  </si>
  <si>
    <t>Вывоз и переработка мусора</t>
  </si>
  <si>
    <t>электроэнергия</t>
  </si>
  <si>
    <t>ИТП ( обслуживание +электроэнергия)</t>
  </si>
  <si>
    <t>Установка домофона</t>
  </si>
  <si>
    <t xml:space="preserve"> Ком услуги (вода +стоки)</t>
  </si>
  <si>
    <t>Техническое обслуживание лифтов</t>
  </si>
  <si>
    <t>в т.ч. уборка</t>
  </si>
  <si>
    <t>Задолженность населения перед Ук за выполненые работы</t>
  </si>
  <si>
    <t>начислено населению за ЖКУ</t>
  </si>
  <si>
    <t>задолженность населения по</t>
  </si>
  <si>
    <t>квартплате</t>
  </si>
  <si>
    <t>Расшифровка статьи "Текущий ремонт" 2006</t>
  </si>
  <si>
    <t>Оплата и предъявления за 2009-2010 г.г.</t>
  </si>
  <si>
    <t xml:space="preserve">№ </t>
  </si>
  <si>
    <t>наименование</t>
  </si>
  <si>
    <t>сумма</t>
  </si>
  <si>
    <t>оплата</t>
  </si>
  <si>
    <t>предъявления</t>
  </si>
  <si>
    <t>Высоковольтное испытание эл/оборудования</t>
  </si>
  <si>
    <t>Лифтремонт</t>
  </si>
  <si>
    <t>Изготовление и утепление мет двери</t>
  </si>
  <si>
    <t>НЭТА</t>
  </si>
  <si>
    <t>Ремонт б/примыканий</t>
  </si>
  <si>
    <t>ОАО "ИВЦ"</t>
  </si>
  <si>
    <t>Тех обследование лифта</t>
  </si>
  <si>
    <t>ООО "НЖК"</t>
  </si>
  <si>
    <t>Обследование инж сетей</t>
  </si>
  <si>
    <t xml:space="preserve">   дт. задолженность перед НЖК</t>
  </si>
  <si>
    <t>Обследование вентиляции</t>
  </si>
  <si>
    <t xml:space="preserve">   квартплата</t>
  </si>
  <si>
    <t>Итого</t>
  </si>
  <si>
    <t xml:space="preserve">   текущей ремонт</t>
  </si>
  <si>
    <t xml:space="preserve">Расшифровка статьи "Текущий ремонт" </t>
  </si>
  <si>
    <t xml:space="preserve">   услуги бухгалтера</t>
  </si>
  <si>
    <t>Переработчик</t>
  </si>
  <si>
    <t>Рязанский Е.И.</t>
  </si>
  <si>
    <t>Гос поверка изм приборов</t>
  </si>
  <si>
    <t>Ремонт меж/панельных швов</t>
  </si>
  <si>
    <t>Остекление покраска(мелкие малярные работы)</t>
  </si>
  <si>
    <t>Расшифровка статьи "Текущий ремонт"</t>
  </si>
  <si>
    <t>Гос. поверка измерительных приборов</t>
  </si>
  <si>
    <t>Замена автом. выключателей</t>
  </si>
  <si>
    <t>Ремонт подъезда</t>
  </si>
  <si>
    <t>Установка тепловычислителя ИТП</t>
  </si>
  <si>
    <t>Замена метал. дверей и почт. ящиков</t>
  </si>
  <si>
    <t>Открытие р/счета</t>
  </si>
  <si>
    <t>Перечень работ по текущему ремонту 2009 г</t>
  </si>
  <si>
    <t>Замена труб по стояку кв. №6 в подвал</t>
  </si>
  <si>
    <t>Замена кан. трубы в подвале, запорной арматуры, замена фазных колодок в эл. щитовых.</t>
  </si>
  <si>
    <t>Замена труб в перекрытии кв.5-10, установка светильников настенных.</t>
  </si>
  <si>
    <t>Частичная смена труб отопления в подвале</t>
  </si>
  <si>
    <t>наименование работ</t>
  </si>
  <si>
    <t>Ремонт межпанельных швов кв.№ 1,10,25</t>
  </si>
  <si>
    <t>Установка источника аварийного освещения кабины лифта</t>
  </si>
  <si>
    <t>Частичный ремонт л/клетки с 3 по 10 этаж</t>
  </si>
  <si>
    <t>Частичный ремонт кровли</t>
  </si>
  <si>
    <t>Ремонт тамбура, л/клетки 1,2 эт</t>
  </si>
  <si>
    <t>Смена водомера подвал</t>
  </si>
  <si>
    <t>Ремонт лифтового помещения</t>
  </si>
  <si>
    <t>Предъявлено услуг Управляющей компанией:</t>
  </si>
  <si>
    <t>4.Уборка подъездов производится ежедневно. Влажная уборка летсничных маршей и  площадок производится 1 раз в неделю.</t>
  </si>
  <si>
    <t xml:space="preserve">Текущий ремонт выполненный  </t>
  </si>
  <si>
    <t>Задолженность жителей  по платежам за ЖУ на 01.01.14 по ИВЦ  с наймом</t>
  </si>
  <si>
    <t>Вознаграждение по агентскому договору за ОДН по ДГК</t>
  </si>
  <si>
    <t>начислено по отчетам НОЭ</t>
  </si>
  <si>
    <t>оплачено  по отчетам НОЭ</t>
  </si>
  <si>
    <t>Перечень работ по текущему ремонту за  2014г.</t>
  </si>
  <si>
    <t xml:space="preserve">Задолженность ТСЖ перед УК по выполненным работам  на 01.01.14 </t>
  </si>
  <si>
    <t>Задолженность жителей  по платежам за ЖУ на 01.01.15 по НОЭ</t>
  </si>
  <si>
    <t>Оплачено за ЖУ  Управляющий компании за 2014г</t>
  </si>
  <si>
    <t>Покос травы</t>
  </si>
  <si>
    <t>Ремонт м/п швов кв 2,5,8,9,14,19,24,29,33,34,38,39,40,44</t>
  </si>
  <si>
    <t>Замена створок дверей шахты лифта  2 эт.</t>
  </si>
  <si>
    <t>Изготовление шайб</t>
  </si>
  <si>
    <t>Расходомер -счетчик ультрозвуковой</t>
  </si>
  <si>
    <t>Теплосчетчик СПТ-92 и сдача в г/п</t>
  </si>
  <si>
    <t>КТСПР,КТПТР настройка и сдача в г/п</t>
  </si>
  <si>
    <t>Сбор квартплаты на 31.12.2014г. Составил    90,4 %</t>
  </si>
  <si>
    <t>Пеня</t>
  </si>
  <si>
    <t>Вознаграждение председателю</t>
  </si>
  <si>
    <t>Страховка лифтов</t>
  </si>
  <si>
    <t>Материалы (прожектор светодиодный)</t>
  </si>
  <si>
    <t xml:space="preserve"> Задолженность ТСЖ перед УК по выполненным работам  на 01.01.2015  (416,21+1049,02-980,18=485,05)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</si>
  <si>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</si>
  <si>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э/щ и ВРУ.</t>
  </si>
  <si>
    <t>Пеня собранная НОЭ</t>
  </si>
  <si>
    <t>Возмещение затрат за услуги НОЭ</t>
  </si>
  <si>
    <r>
      <t xml:space="preserve">Техническое обслуживание и содержание общего имущества дома </t>
    </r>
    <r>
      <rPr>
        <i/>
        <sz val="14"/>
        <rFont val="Arial"/>
        <family val="2"/>
        <charset val="204"/>
      </rPr>
      <t>( см. таб.№ 3)</t>
    </r>
  </si>
  <si>
    <r>
      <t>2.Вывезено твердых бытовых отходов</t>
    </r>
    <r>
      <rPr>
        <u/>
        <sz val="14"/>
        <rFont val="Arial"/>
        <family val="2"/>
        <charset val="204"/>
      </rPr>
      <t>-152,51</t>
    </r>
    <r>
      <rPr>
        <b/>
        <u/>
        <sz val="14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</si>
  <si>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4"/>
        <rFont val="Arial"/>
        <family val="2"/>
        <charset val="204"/>
      </rPr>
      <t>- 23,54 м3</t>
    </r>
  </si>
  <si>
    <t>Установка огнетушителей самосрабатывающих (мусорокамера)</t>
  </si>
  <si>
    <r>
      <t>1.Заявок поступило 40</t>
    </r>
    <r>
      <rPr>
        <sz val="14"/>
        <rFont val="Arial"/>
        <family val="2"/>
        <charset val="204"/>
      </rPr>
      <t>, выполнено</t>
    </r>
    <r>
      <rPr>
        <u/>
        <sz val="14"/>
        <rFont val="Arial"/>
        <family val="2"/>
        <charset val="204"/>
      </rPr>
      <t xml:space="preserve"> </t>
    </r>
    <r>
      <rPr>
        <sz val="14"/>
        <rFont val="Arial"/>
        <family val="2"/>
        <charset val="204"/>
      </rPr>
      <t xml:space="preserve"> </t>
    </r>
    <r>
      <rPr>
        <b/>
        <sz val="14"/>
        <rFont val="Arial"/>
        <family val="2"/>
        <charset val="204"/>
      </rPr>
      <t>40</t>
    </r>
  </si>
  <si>
    <r>
      <t xml:space="preserve">Управляющей компании ООО "Нерюнгринская жилищная компания" перед собственниками помещений о выполненной за   2014 год работе   по содержанию общего имущества                                       </t>
    </r>
    <r>
      <rPr>
        <b/>
        <u/>
        <sz val="14"/>
        <rFont val="Arial"/>
        <family val="2"/>
        <charset val="204"/>
      </rPr>
      <t xml:space="preserve">     по ТСЖ  ул. К-Маркса 3/2</t>
    </r>
  </si>
  <si>
    <t>Оплачено за ЖУ  Управляющий компании за 2015г</t>
  </si>
  <si>
    <t>Задолженность ТСЖ перед УК по выполненным работам  на 01.01.15</t>
  </si>
  <si>
    <t>Задолженность жителей  по платежам за ЖУ на 01.01.16 по НОЭ</t>
  </si>
  <si>
    <t>Перечень работ по текущему ремонту за  2015г.</t>
  </si>
  <si>
    <t>Экспертиза лифта</t>
  </si>
  <si>
    <t>Перенос освещения по шахте лифта</t>
  </si>
  <si>
    <t>Установка светильника аварийного освещения в кабине лифта</t>
  </si>
  <si>
    <t>Изготовление и установка металлических ограждений -турникеты.окраска</t>
  </si>
  <si>
    <t>Ремонт козырька вх. в подвал с обшивкой профлистом</t>
  </si>
  <si>
    <t>Ремонт межпанельных швов кв 19</t>
  </si>
  <si>
    <t>Установка информационных стендов</t>
  </si>
  <si>
    <t>Испытание электрооборудования</t>
  </si>
  <si>
    <t>Поступило за аренду</t>
  </si>
  <si>
    <t xml:space="preserve"> Задолженность ТСЖ перед УК по выполненным работам  на 01.01.2016  (485,05+1013,05-132,35=365,75)</t>
  </si>
  <si>
    <t>НОЭ (сбор платежей, информационно-справочное обслуживание, паспортный стол)</t>
  </si>
  <si>
    <t>Сбор квартплаты на 31.12.2015г. Составил    96,1 %</t>
  </si>
  <si>
    <t>начислено по отчетам НОЭ  (в т.ч кап.рем.154,44)</t>
  </si>
  <si>
    <t>оплачено  по отчетам НОЭ  (в т.ч кап.рем.144,53)</t>
  </si>
  <si>
    <t>Услуги банка,госпошлина,налог УСН,открытие счета</t>
  </si>
  <si>
    <r>
      <t>Управляющей компании ООО "Нерюнгринская жилищная компания" перед собственниками помещений о выполненной за   2015 год работе   по содержанию общего имущества</t>
    </r>
    <r>
      <rPr>
        <b/>
        <u/>
        <sz val="16"/>
        <rFont val="Arial"/>
        <family val="2"/>
        <charset val="204"/>
      </rPr>
      <t xml:space="preserve"> по ТСЖ  ул. К-Маркса 3/2</t>
    </r>
  </si>
  <si>
    <r>
      <t xml:space="preserve">Техническое обслуживание и содержание общего имущества дома </t>
    </r>
    <r>
      <rPr>
        <i/>
        <sz val="16"/>
        <rFont val="Arial"/>
        <family val="2"/>
        <charset val="204"/>
      </rPr>
      <t>( см. таб.№ 3)</t>
    </r>
  </si>
  <si>
    <r>
      <t xml:space="preserve">1.Заявок поступило </t>
    </r>
    <r>
      <rPr>
        <b/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35 , выполнено</t>
    </r>
    <r>
      <rPr>
        <u/>
        <sz val="16"/>
        <rFont val="Arial"/>
        <family val="2"/>
        <charset val="204"/>
      </rPr>
      <t xml:space="preserve"> </t>
    </r>
    <r>
      <rPr>
        <sz val="16"/>
        <rFont val="Arial"/>
        <family val="2"/>
        <charset val="204"/>
      </rPr>
      <t xml:space="preserve"> 35</t>
    </r>
    <r>
      <rPr>
        <b/>
        <sz val="16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</si>
  <si>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6"/>
        <rFont val="Arial"/>
        <family val="2"/>
        <charset val="204"/>
      </rPr>
      <t>-157,04</t>
    </r>
    <r>
      <rPr>
        <b/>
        <u/>
        <sz val="16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</si>
  <si>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6"/>
        <rFont val="Arial"/>
        <family val="2"/>
        <charset val="204"/>
      </rPr>
      <t>- 21,5 м3</t>
    </r>
  </si>
  <si>
    <t>Утилизация ртутьсодержащих ламп</t>
  </si>
  <si>
    <t>Услуги за внесение данных в ГИС ЖКХ</t>
  </si>
  <si>
    <t>Услуги банка,госпошлина,налог УСН,</t>
  </si>
  <si>
    <t>Задолженность жителей  по платежам за ЖУ на 01.01.18 по НОЭ</t>
  </si>
  <si>
    <t>Услуги паспортного стола</t>
  </si>
  <si>
    <t>НОЭ (сбор платежей, информационно-справочное обслуживание)</t>
  </si>
  <si>
    <t>Задолженность ТСЖ перед УК по выполненным работам  на 01.01.18</t>
  </si>
  <si>
    <t>Задолженность жителей  по платежам за ЖУ на 01.01.19 по НОЭ</t>
  </si>
  <si>
    <r>
      <t>2.Вывезено твердых бытовых отходов</t>
    </r>
    <r>
      <rPr>
        <u/>
        <sz val="9"/>
        <rFont val="Arial"/>
        <family val="2"/>
        <charset val="204"/>
      </rPr>
      <t>-170,34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</si>
  <si>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- 20,5 м3</t>
    </r>
  </si>
  <si>
    <t>оплачено  по отчетам НОЭ  (в т.ч кап.рем.247,13  ,т/рем 243,27)</t>
  </si>
  <si>
    <t>начислено по отчетам НОЭ  (в т.ч кап.рем.265,2, т/рем 255,31)</t>
  </si>
  <si>
    <t>Установка светильников 1 этаж около лифта</t>
  </si>
  <si>
    <t>изготовление и установка ограждений зелёной зоны (дв.фасад по правой стороне</t>
  </si>
  <si>
    <t>ремонт межпанельных швов кв. 35,38,39</t>
  </si>
  <si>
    <t>настройка тепловычислителя расходомер замена батарейки</t>
  </si>
  <si>
    <t>Оказание услуг по ведению учета по кап ремонту</t>
  </si>
  <si>
    <t>ТМЦ</t>
  </si>
  <si>
    <t>Перечень работ по текущему ремонту за  2018.</t>
  </si>
  <si>
    <t>Оплачено за ЖУ  Управляющий компании за 2018г</t>
  </si>
  <si>
    <t>Повышающий коэффициент при отсутствии ИПУ по ГВС (ХВС в ГВС)</t>
  </si>
  <si>
    <t xml:space="preserve">Повышающий коэффициент при отсутствии ИПУ по ХВС </t>
  </si>
  <si>
    <t>Сбор квартплаты на 31.12.2018г. Составил    92,9 %</t>
  </si>
  <si>
    <r>
      <t xml:space="preserve">1.Заявок поступило 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31 , выполнено</t>
    </r>
    <r>
      <rPr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31</t>
    </r>
    <r>
      <rPr>
        <b/>
        <sz val="9"/>
        <rFont val="Arial"/>
        <family val="2"/>
        <charset val="204"/>
      </rPr>
      <t>.</t>
    </r>
  </si>
  <si>
    <t>Комунальный ресурс на содержание общего имущества по ХВС</t>
  </si>
  <si>
    <t>Повышающий коэффициент  при отсутствии ИПУ по ХВС</t>
  </si>
  <si>
    <t xml:space="preserve"> Задолженность ТСЖ перед УК по выполненным работам  на 01.01.2019 (-34,07+1227,39-1369,08=-175,76)</t>
  </si>
  <si>
    <r>
      <t>Управляющей компании ООО "Нерюнгринская жилищная компания" перед собственниками помещений о выполненной за   2018 год работе   по содержанию общего имущества</t>
    </r>
    <r>
      <rPr>
        <b/>
        <u/>
        <sz val="10"/>
        <rFont val="Arial"/>
        <family val="2"/>
        <charset val="204"/>
      </rPr>
      <t xml:space="preserve"> по ТСЖ  ул. К-Маркса 3/2</t>
    </r>
  </si>
  <si>
    <t>ремонт примыканий балкона кв.44</t>
  </si>
</sst>
</file>

<file path=xl/styles.xml><?xml version="1.0" encoding="utf-8"?>
<styleSheet xmlns="http://schemas.openxmlformats.org/spreadsheetml/2006/main">
  <numFmts count="3">
    <numFmt numFmtId="164" formatCode="#,##0.00;[Red]\-#,##0.00"/>
    <numFmt numFmtId="165" formatCode="#,##0.00_ ;[Red]\-#,##0.00\ "/>
    <numFmt numFmtId="166" formatCode="0.00;[Red]\-0.00"/>
  </numFmts>
  <fonts count="37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u/>
      <sz val="14"/>
      <name val="Arial"/>
      <family val="2"/>
      <charset val="204"/>
    </font>
    <font>
      <b/>
      <i/>
      <u/>
      <sz val="14"/>
      <name val="Arial"/>
      <family val="2"/>
      <charset val="204"/>
    </font>
    <font>
      <b/>
      <i/>
      <sz val="16"/>
      <name val="Arial"/>
      <family val="2"/>
      <charset val="204"/>
    </font>
    <font>
      <b/>
      <sz val="16"/>
      <name val="Arial"/>
      <family val="2"/>
      <charset val="204"/>
    </font>
    <font>
      <b/>
      <u/>
      <sz val="16"/>
      <name val="Arial"/>
      <family val="2"/>
      <charset val="204"/>
    </font>
    <font>
      <sz val="16"/>
      <name val="Arial"/>
      <family val="2"/>
      <charset val="204"/>
    </font>
    <font>
      <i/>
      <sz val="16"/>
      <name val="Arial"/>
      <family val="2"/>
      <charset val="204"/>
    </font>
    <font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b/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8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3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4" fontId="6" fillId="0" borderId="5" xfId="0" applyNumberFormat="1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4" fontId="2" fillId="2" borderId="5" xfId="0" applyNumberFormat="1" applyFont="1" applyFill="1" applyBorder="1" applyAlignment="1">
      <alignment wrapText="1"/>
    </xf>
    <xf numFmtId="4" fontId="3" fillId="2" borderId="10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2" fontId="4" fillId="0" borderId="12" xfId="0" applyNumberFormat="1" applyFont="1" applyBorder="1" applyAlignment="1">
      <alignment wrapText="1"/>
    </xf>
    <xf numFmtId="0" fontId="3" fillId="0" borderId="13" xfId="0" applyFont="1" applyBorder="1" applyAlignment="1">
      <alignment horizontal="center" wrapText="1"/>
    </xf>
    <xf numFmtId="2" fontId="4" fillId="0" borderId="14" xfId="0" applyNumberFormat="1" applyFont="1" applyBorder="1" applyAlignment="1">
      <alignment wrapText="1"/>
    </xf>
    <xf numFmtId="0" fontId="3" fillId="0" borderId="9" xfId="0" applyFont="1" applyBorder="1" applyAlignment="1">
      <alignment horizontal="center" wrapText="1"/>
    </xf>
    <xf numFmtId="2" fontId="3" fillId="0" borderId="15" xfId="0" applyNumberFormat="1" applyFont="1" applyBorder="1" applyAlignment="1">
      <alignment wrapText="1"/>
    </xf>
    <xf numFmtId="0" fontId="3" fillId="0" borderId="5" xfId="0" applyNumberFormat="1" applyFont="1" applyBorder="1" applyAlignment="1">
      <alignment wrapText="1"/>
    </xf>
    <xf numFmtId="0" fontId="3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wrapText="1"/>
    </xf>
    <xf numFmtId="0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26" xfId="0" applyFont="1" applyBorder="1" applyAlignment="1">
      <alignment horizontal="center" wrapText="1"/>
    </xf>
    <xf numFmtId="0" fontId="0" fillId="0" borderId="27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" xfId="0" applyBorder="1" applyAlignment="1">
      <alignment wrapText="1"/>
    </xf>
    <xf numFmtId="2" fontId="0" fillId="0" borderId="0" xfId="0" applyNumberFormat="1" applyBorder="1" applyAlignment="1">
      <alignment horizontal="center" wrapText="1"/>
    </xf>
    <xf numFmtId="0" fontId="0" fillId="0" borderId="26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5" xfId="0" applyBorder="1" applyAlignment="1">
      <alignment horizontal="center"/>
    </xf>
    <xf numFmtId="0" fontId="0" fillId="0" borderId="5" xfId="0" applyFont="1" applyBorder="1" applyAlignment="1"/>
    <xf numFmtId="0" fontId="0" fillId="0" borderId="27" xfId="0" applyBorder="1" applyAlignment="1">
      <alignment horizontal="center" wrapText="1"/>
    </xf>
    <xf numFmtId="0" fontId="0" fillId="0" borderId="56" xfId="0" applyBorder="1" applyAlignment="1">
      <alignment horizontal="left" wrapText="1"/>
    </xf>
    <xf numFmtId="164" fontId="7" fillId="0" borderId="5" xfId="0" applyNumberFormat="1" applyFont="1" applyBorder="1" applyAlignment="1">
      <alignment horizontal="right" vertical="top"/>
    </xf>
    <xf numFmtId="165" fontId="7" fillId="0" borderId="5" xfId="0" applyNumberFormat="1" applyFont="1" applyBorder="1" applyAlignment="1"/>
    <xf numFmtId="0" fontId="0" fillId="0" borderId="4" xfId="0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left" wrapText="1"/>
    </xf>
    <xf numFmtId="164" fontId="0" fillId="0" borderId="5" xfId="0" applyNumberFormat="1" applyFont="1" applyBorder="1" applyAlignment="1">
      <alignment horizontal="right" vertical="top"/>
    </xf>
    <xf numFmtId="164" fontId="3" fillId="3" borderId="5" xfId="0" applyNumberFormat="1" applyFont="1" applyFill="1" applyBorder="1" applyAlignment="1">
      <alignment horizontal="right" vertical="top"/>
    </xf>
    <xf numFmtId="0" fontId="0" fillId="0" borderId="53" xfId="0" applyBorder="1" applyAlignment="1">
      <alignment wrapText="1"/>
    </xf>
    <xf numFmtId="0" fontId="3" fillId="0" borderId="54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166" fontId="7" fillId="0" borderId="5" xfId="0" applyNumberFormat="1" applyFont="1" applyBorder="1" applyAlignment="1">
      <alignment horizontal="right" vertical="top"/>
    </xf>
    <xf numFmtId="164" fontId="11" fillId="0" borderId="5" xfId="0" applyNumberFormat="1" applyFont="1" applyBorder="1" applyAlignment="1">
      <alignment horizontal="right"/>
    </xf>
    <xf numFmtId="165" fontId="11" fillId="3" borderId="5" xfId="0" applyNumberFormat="1" applyFont="1" applyFill="1" applyBorder="1" applyAlignment="1"/>
    <xf numFmtId="0" fontId="0" fillId="0" borderId="0" xfId="0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4" fillId="0" borderId="26" xfId="0" applyFont="1" applyBorder="1" applyAlignment="1">
      <alignment wrapText="1"/>
    </xf>
    <xf numFmtId="0" fontId="3" fillId="0" borderId="53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2" fontId="4" fillId="0" borderId="56" xfId="0" applyNumberFormat="1" applyFont="1" applyBorder="1" applyAlignment="1">
      <alignment wrapText="1"/>
    </xf>
    <xf numFmtId="0" fontId="3" fillId="0" borderId="2" xfId="0" applyNumberFormat="1" applyFont="1" applyBorder="1" applyAlignment="1">
      <alignment wrapText="1"/>
    </xf>
    <xf numFmtId="0" fontId="3" fillId="0" borderId="11" xfId="0" applyNumberFormat="1" applyFont="1" applyBorder="1" applyAlignment="1">
      <alignment wrapText="1"/>
    </xf>
    <xf numFmtId="0" fontId="4" fillId="0" borderId="4" xfId="0" applyNumberFormat="1" applyFont="1" applyBorder="1" applyAlignment="1">
      <alignment wrapText="1"/>
    </xf>
    <xf numFmtId="0" fontId="4" fillId="0" borderId="12" xfId="0" applyNumberFormat="1" applyFont="1" applyBorder="1" applyAlignment="1">
      <alignment wrapText="1"/>
    </xf>
    <xf numFmtId="0" fontId="4" fillId="0" borderId="13" xfId="0" applyNumberFormat="1" applyFont="1" applyBorder="1" applyAlignment="1">
      <alignment wrapText="1"/>
    </xf>
    <xf numFmtId="0" fontId="4" fillId="0" borderId="14" xfId="0" applyNumberFormat="1" applyFont="1" applyBorder="1" applyAlignment="1">
      <alignment wrapText="1"/>
    </xf>
    <xf numFmtId="0" fontId="4" fillId="0" borderId="9" xfId="0" applyNumberFormat="1" applyFont="1" applyBorder="1" applyAlignment="1">
      <alignment wrapText="1"/>
    </xf>
    <xf numFmtId="0" fontId="3" fillId="0" borderId="15" xfId="0" applyNumberFormat="1" applyFont="1" applyBorder="1" applyAlignment="1">
      <alignment wrapText="1"/>
    </xf>
    <xf numFmtId="0" fontId="3" fillId="2" borderId="1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4" fontId="3" fillId="3" borderId="5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21" fillId="0" borderId="3" xfId="0" applyFont="1" applyBorder="1" applyAlignment="1">
      <alignment horizontal="center" wrapText="1"/>
    </xf>
    <xf numFmtId="0" fontId="22" fillId="0" borderId="2" xfId="0" applyFont="1" applyBorder="1" applyAlignment="1">
      <alignment horizontal="center" wrapText="1"/>
    </xf>
    <xf numFmtId="0" fontId="22" fillId="0" borderId="4" xfId="0" applyFont="1" applyBorder="1" applyAlignment="1">
      <alignment horizontal="center" wrapText="1"/>
    </xf>
    <xf numFmtId="4" fontId="24" fillId="0" borderId="5" xfId="0" applyNumberFormat="1" applyFont="1" applyBorder="1" applyAlignment="1">
      <alignment wrapText="1"/>
    </xf>
    <xf numFmtId="4" fontId="22" fillId="0" borderId="5" xfId="0" applyNumberFormat="1" applyFont="1" applyBorder="1" applyAlignment="1">
      <alignment wrapText="1"/>
    </xf>
    <xf numFmtId="0" fontId="22" fillId="3" borderId="4" xfId="0" applyFont="1" applyFill="1" applyBorder="1" applyAlignment="1">
      <alignment horizontal="center" wrapText="1"/>
    </xf>
    <xf numFmtId="4" fontId="22" fillId="3" borderId="5" xfId="0" applyNumberFormat="1" applyFont="1" applyFill="1" applyBorder="1" applyAlignment="1">
      <alignment wrapText="1"/>
    </xf>
    <xf numFmtId="0" fontId="22" fillId="2" borderId="4" xfId="0" applyFont="1" applyFill="1" applyBorder="1" applyAlignment="1">
      <alignment horizontal="center" wrapText="1"/>
    </xf>
    <xf numFmtId="4" fontId="1" fillId="2" borderId="5" xfId="0" applyNumberFormat="1" applyFont="1" applyFill="1" applyBorder="1" applyAlignment="1">
      <alignment wrapText="1"/>
    </xf>
    <xf numFmtId="0" fontId="22" fillId="2" borderId="13" xfId="0" applyFont="1" applyFill="1" applyBorder="1" applyAlignment="1">
      <alignment horizontal="center" wrapText="1"/>
    </xf>
    <xf numFmtId="4" fontId="22" fillId="2" borderId="10" xfId="0" applyNumberFormat="1" applyFont="1" applyFill="1" applyBorder="1" applyAlignment="1">
      <alignment wrapText="1"/>
    </xf>
    <xf numFmtId="0" fontId="22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/>
    <xf numFmtId="2" fontId="24" fillId="0" borderId="12" xfId="0" applyNumberFormat="1" applyFont="1" applyBorder="1" applyAlignment="1">
      <alignment wrapText="1"/>
    </xf>
    <xf numFmtId="0" fontId="22" fillId="0" borderId="13" xfId="0" applyFont="1" applyBorder="1" applyAlignment="1">
      <alignment horizontal="center" wrapText="1"/>
    </xf>
    <xf numFmtId="2" fontId="24" fillId="0" borderId="14" xfId="0" applyNumberFormat="1" applyFont="1" applyBorder="1" applyAlignment="1">
      <alignment wrapText="1"/>
    </xf>
    <xf numFmtId="0" fontId="22" fillId="0" borderId="9" xfId="0" applyFont="1" applyBorder="1" applyAlignment="1">
      <alignment horizontal="center" wrapText="1"/>
    </xf>
    <xf numFmtId="2" fontId="22" fillId="0" borderId="15" xfId="0" applyNumberFormat="1" applyFont="1" applyBorder="1" applyAlignment="1">
      <alignment wrapText="1"/>
    </xf>
    <xf numFmtId="0" fontId="22" fillId="0" borderId="5" xfId="0" applyNumberFormat="1" applyFont="1" applyBorder="1" applyAlignment="1">
      <alignment wrapText="1"/>
    </xf>
    <xf numFmtId="0" fontId="22" fillId="0" borderId="5" xfId="0" applyNumberFormat="1" applyFont="1" applyBorder="1" applyAlignment="1">
      <alignment horizontal="center" wrapText="1"/>
    </xf>
    <xf numFmtId="0" fontId="24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" fontId="24" fillId="0" borderId="0" xfId="0" applyNumberFormat="1" applyFont="1" applyAlignment="1">
      <alignment wrapText="1"/>
    </xf>
    <xf numFmtId="0" fontId="24" fillId="0" borderId="0" xfId="0" applyFont="1" applyAlignment="1">
      <alignment horizontal="left" wrapText="1"/>
    </xf>
    <xf numFmtId="0" fontId="28" fillId="0" borderId="0" xfId="0" applyNumberFormat="1" applyFont="1" applyAlignment="1">
      <alignment wrapText="1"/>
    </xf>
    <xf numFmtId="0" fontId="20" fillId="0" borderId="11" xfId="0" applyFont="1" applyBorder="1" applyAlignment="1">
      <alignment wrapText="1"/>
    </xf>
    <xf numFmtId="0" fontId="20" fillId="0" borderId="5" xfId="0" applyFont="1" applyBorder="1" applyAlignment="1">
      <alignment wrapText="1"/>
    </xf>
    <xf numFmtId="0" fontId="25" fillId="0" borderId="0" xfId="0" applyNumberFormat="1" applyFont="1" applyBorder="1" applyAlignment="1">
      <alignment wrapText="1"/>
    </xf>
    <xf numFmtId="0" fontId="28" fillId="0" borderId="0" xfId="0" applyNumberFormat="1" applyFont="1" applyAlignment="1">
      <alignment horizontal="center" wrapText="1"/>
    </xf>
    <xf numFmtId="0" fontId="24" fillId="0" borderId="5" xfId="0" applyFont="1" applyBorder="1" applyAlignment="1">
      <alignment wrapText="1"/>
    </xf>
    <xf numFmtId="0" fontId="30" fillId="0" borderId="2" xfId="0" applyFont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0" fillId="0" borderId="4" xfId="0" applyFont="1" applyBorder="1" applyAlignment="1">
      <alignment horizontal="center" wrapText="1"/>
    </xf>
    <xf numFmtId="0" fontId="32" fillId="0" borderId="5" xfId="0" applyFont="1" applyBorder="1" applyAlignment="1">
      <alignment wrapText="1"/>
    </xf>
    <xf numFmtId="4" fontId="32" fillId="0" borderId="5" xfId="0" applyNumberFormat="1" applyFont="1" applyBorder="1" applyAlignment="1">
      <alignment wrapText="1"/>
    </xf>
    <xf numFmtId="4" fontId="30" fillId="0" borderId="5" xfId="0" applyNumberFormat="1" applyFont="1" applyBorder="1" applyAlignment="1">
      <alignment wrapText="1"/>
    </xf>
    <xf numFmtId="0" fontId="30" fillId="3" borderId="4" xfId="0" applyFont="1" applyFill="1" applyBorder="1" applyAlignment="1">
      <alignment horizontal="center" wrapText="1"/>
    </xf>
    <xf numFmtId="4" fontId="30" fillId="3" borderId="5" xfId="0" applyNumberFormat="1" applyFont="1" applyFill="1" applyBorder="1" applyAlignment="1">
      <alignment wrapText="1"/>
    </xf>
    <xf numFmtId="0" fontId="30" fillId="2" borderId="4" xfId="0" applyFont="1" applyFill="1" applyBorder="1" applyAlignment="1">
      <alignment horizontal="center" wrapText="1"/>
    </xf>
    <xf numFmtId="4" fontId="29" fillId="2" borderId="5" xfId="0" applyNumberFormat="1" applyFont="1" applyFill="1" applyBorder="1" applyAlignment="1">
      <alignment wrapText="1"/>
    </xf>
    <xf numFmtId="0" fontId="30" fillId="2" borderId="13" xfId="0" applyFont="1" applyFill="1" applyBorder="1" applyAlignment="1">
      <alignment horizontal="center" wrapText="1"/>
    </xf>
    <xf numFmtId="4" fontId="30" fillId="2" borderId="10" xfId="0" applyNumberFormat="1" applyFont="1" applyFill="1" applyBorder="1" applyAlignment="1">
      <alignment wrapText="1"/>
    </xf>
    <xf numFmtId="0" fontId="30" fillId="0" borderId="0" xfId="0" applyFont="1" applyBorder="1" applyAlignment="1">
      <alignment horizontal="center" wrapText="1"/>
    </xf>
    <xf numFmtId="0" fontId="32" fillId="0" borderId="0" xfId="0" applyFont="1" applyBorder="1" applyAlignment="1">
      <alignment wrapText="1"/>
    </xf>
    <xf numFmtId="2" fontId="32" fillId="0" borderId="12" xfId="0" applyNumberFormat="1" applyFont="1" applyBorder="1" applyAlignment="1">
      <alignment wrapText="1"/>
    </xf>
    <xf numFmtId="0" fontId="30" fillId="0" borderId="13" xfId="0" applyFont="1" applyBorder="1" applyAlignment="1">
      <alignment horizontal="center" wrapText="1"/>
    </xf>
    <xf numFmtId="2" fontId="32" fillId="0" borderId="14" xfId="0" applyNumberFormat="1" applyFont="1" applyBorder="1" applyAlignment="1">
      <alignment wrapText="1"/>
    </xf>
    <xf numFmtId="0" fontId="30" fillId="0" borderId="9" xfId="0" applyFont="1" applyBorder="1" applyAlignment="1">
      <alignment horizontal="center" wrapText="1"/>
    </xf>
    <xf numFmtId="2" fontId="30" fillId="0" borderId="15" xfId="0" applyNumberFormat="1" applyFont="1" applyBorder="1" applyAlignment="1">
      <alignment wrapText="1"/>
    </xf>
    <xf numFmtId="0" fontId="30" fillId="0" borderId="5" xfId="0" applyNumberFormat="1" applyFont="1" applyBorder="1" applyAlignment="1">
      <alignment wrapText="1"/>
    </xf>
    <xf numFmtId="0" fontId="30" fillId="0" borderId="5" xfId="0" applyFont="1" applyBorder="1" applyAlignment="1">
      <alignment wrapText="1"/>
    </xf>
    <xf numFmtId="0" fontId="30" fillId="0" borderId="5" xfId="0" applyNumberFormat="1" applyFont="1" applyBorder="1" applyAlignment="1">
      <alignment horizontal="center" wrapText="1"/>
    </xf>
    <xf numFmtId="0" fontId="32" fillId="0" borderId="0" xfId="0" applyNumberFormat="1" applyFont="1" applyAlignment="1">
      <alignment wrapText="1"/>
    </xf>
    <xf numFmtId="0" fontId="32" fillId="0" borderId="0" xfId="0" applyFont="1" applyAlignment="1">
      <alignment wrapText="1"/>
    </xf>
    <xf numFmtId="0" fontId="35" fillId="0" borderId="0" xfId="0" applyNumberFormat="1" applyFont="1" applyAlignment="1">
      <alignment horizontal="center" wrapText="1"/>
    </xf>
    <xf numFmtId="0" fontId="30" fillId="0" borderId="0" xfId="0" applyNumberFormat="1" applyFont="1" applyAlignment="1">
      <alignment wrapText="1"/>
    </xf>
    <xf numFmtId="0" fontId="30" fillId="0" borderId="11" xfId="0" applyFont="1" applyBorder="1" applyAlignment="1">
      <alignment horizontal="center" wrapText="1"/>
    </xf>
    <xf numFmtId="0" fontId="14" fillId="0" borderId="0" xfId="0" applyNumberFormat="1" applyFont="1" applyAlignment="1">
      <alignment horizontal="center" wrapText="1"/>
    </xf>
    <xf numFmtId="0" fontId="6" fillId="0" borderId="5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4" fontId="6" fillId="0" borderId="5" xfId="0" applyNumberFormat="1" applyFont="1" applyFill="1" applyBorder="1" applyAlignment="1">
      <alignment wrapText="1"/>
    </xf>
    <xf numFmtId="2" fontId="4" fillId="0" borderId="12" xfId="0" applyNumberFormat="1" applyFont="1" applyFill="1" applyBorder="1" applyAlignment="1">
      <alignment wrapText="1"/>
    </xf>
    <xf numFmtId="2" fontId="4" fillId="0" borderId="14" xfId="0" applyNumberFormat="1" applyFont="1" applyFill="1" applyBorder="1" applyAlignment="1">
      <alignment wrapText="1"/>
    </xf>
    <xf numFmtId="4" fontId="4" fillId="4" borderId="5" xfId="0" applyNumberFormat="1" applyFont="1" applyFill="1" applyBorder="1" applyAlignment="1">
      <alignment wrapText="1"/>
    </xf>
    <xf numFmtId="4" fontId="6" fillId="4" borderId="5" xfId="0" applyNumberFormat="1" applyFont="1" applyFill="1" applyBorder="1" applyAlignment="1">
      <alignment wrapText="1"/>
    </xf>
    <xf numFmtId="0" fontId="24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0" fontId="28" fillId="0" borderId="0" xfId="0" applyNumberFormat="1" applyFont="1" applyAlignment="1">
      <alignment horizontal="center" wrapText="1"/>
    </xf>
    <xf numFmtId="0" fontId="22" fillId="0" borderId="0" xfId="0" applyNumberFormat="1" applyFont="1" applyAlignment="1">
      <alignment horizontal="right" wrapText="1"/>
    </xf>
    <xf numFmtId="0" fontId="25" fillId="0" borderId="34" xfId="0" applyNumberFormat="1" applyFont="1" applyBorder="1" applyAlignment="1">
      <alignment horizontal="left" wrapText="1"/>
    </xf>
    <xf numFmtId="0" fontId="22" fillId="0" borderId="0" xfId="0" applyNumberFormat="1" applyFont="1" applyBorder="1" applyAlignment="1">
      <alignment horizontal="left" wrapText="1"/>
    </xf>
    <xf numFmtId="0" fontId="22" fillId="0" borderId="6" xfId="0" applyNumberFormat="1" applyFont="1" applyBorder="1" applyAlignment="1">
      <alignment horizontal="center" wrapText="1"/>
    </xf>
    <xf numFmtId="0" fontId="22" fillId="0" borderId="7" xfId="0" applyNumberFormat="1" applyFont="1" applyBorder="1" applyAlignment="1">
      <alignment horizontal="center" wrapText="1"/>
    </xf>
    <xf numFmtId="0" fontId="22" fillId="0" borderId="8" xfId="0" applyNumberFormat="1" applyFont="1" applyBorder="1" applyAlignment="1">
      <alignment horizontal="center" wrapText="1"/>
    </xf>
    <xf numFmtId="0" fontId="24" fillId="0" borderId="6" xfId="0" applyFont="1" applyBorder="1" applyAlignment="1">
      <alignment horizontal="left" wrapText="1"/>
    </xf>
    <xf numFmtId="0" fontId="24" fillId="0" borderId="7" xfId="0" applyFont="1" applyBorder="1" applyAlignment="1">
      <alignment horizontal="left" wrapText="1"/>
    </xf>
    <xf numFmtId="0" fontId="24" fillId="0" borderId="8" xfId="0" applyFont="1" applyBorder="1" applyAlignment="1">
      <alignment horizontal="left" wrapText="1"/>
    </xf>
    <xf numFmtId="0" fontId="22" fillId="0" borderId="36" xfId="0" applyFont="1" applyBorder="1" applyAlignment="1">
      <alignment wrapText="1"/>
    </xf>
    <xf numFmtId="0" fontId="22" fillId="0" borderId="37" xfId="0" applyFont="1" applyBorder="1" applyAlignment="1">
      <alignment wrapText="1"/>
    </xf>
    <xf numFmtId="0" fontId="22" fillId="0" borderId="61" xfId="0" applyFont="1" applyBorder="1" applyAlignment="1">
      <alignment wrapText="1"/>
    </xf>
    <xf numFmtId="0" fontId="19" fillId="0" borderId="16" xfId="0" applyNumberFormat="1" applyFont="1" applyBorder="1" applyAlignment="1">
      <alignment horizontal="right" wrapText="1"/>
    </xf>
    <xf numFmtId="0" fontId="24" fillId="0" borderId="6" xfId="0" applyNumberFormat="1" applyFont="1" applyBorder="1" applyAlignment="1">
      <alignment horizontal="left" wrapText="1"/>
    </xf>
    <xf numFmtId="0" fontId="24" fillId="0" borderId="7" xfId="0" applyNumberFormat="1" applyFont="1" applyBorder="1" applyAlignment="1">
      <alignment horizontal="left" wrapText="1"/>
    </xf>
    <xf numFmtId="0" fontId="24" fillId="0" borderId="8" xfId="0" applyNumberFormat="1" applyFont="1" applyBorder="1" applyAlignment="1">
      <alignment horizontal="left" wrapText="1"/>
    </xf>
    <xf numFmtId="0" fontId="22" fillId="0" borderId="6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22" fillId="0" borderId="8" xfId="0" applyFont="1" applyBorder="1" applyAlignment="1">
      <alignment wrapText="1"/>
    </xf>
    <xf numFmtId="0" fontId="22" fillId="3" borderId="6" xfId="0" applyFont="1" applyFill="1" applyBorder="1" applyAlignment="1">
      <alignment wrapText="1"/>
    </xf>
    <xf numFmtId="0" fontId="22" fillId="3" borderId="7" xfId="0" applyFont="1" applyFill="1" applyBorder="1" applyAlignment="1">
      <alignment wrapText="1"/>
    </xf>
    <xf numFmtId="0" fontId="22" fillId="3" borderId="8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10" fontId="19" fillId="0" borderId="1" xfId="0" applyNumberFormat="1" applyFont="1" applyBorder="1" applyAlignment="1">
      <alignment horizontal="right" wrapText="1"/>
    </xf>
    <xf numFmtId="0" fontId="22" fillId="0" borderId="31" xfId="0" applyFont="1" applyBorder="1" applyAlignment="1">
      <alignment wrapText="1"/>
    </xf>
    <xf numFmtId="0" fontId="22" fillId="0" borderId="16" xfId="0" applyFont="1" applyBorder="1" applyAlignment="1">
      <alignment wrapText="1"/>
    </xf>
    <xf numFmtId="0" fontId="22" fillId="0" borderId="52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24" fillId="0" borderId="7" xfId="0" applyFont="1" applyBorder="1" applyAlignment="1">
      <alignment wrapText="1"/>
    </xf>
    <xf numFmtId="0" fontId="24" fillId="0" borderId="8" xfId="0" applyFont="1" applyBorder="1" applyAlignment="1">
      <alignment wrapText="1"/>
    </xf>
    <xf numFmtId="0" fontId="1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19" fillId="0" borderId="1" xfId="0" applyFont="1" applyBorder="1" applyAlignment="1">
      <alignment horizontal="right" wrapText="1"/>
    </xf>
    <xf numFmtId="0" fontId="22" fillId="0" borderId="31" xfId="0" applyFont="1" applyBorder="1" applyAlignment="1">
      <alignment horizontal="center" wrapText="1"/>
    </xf>
    <xf numFmtId="0" fontId="22" fillId="0" borderId="16" xfId="0" applyFont="1" applyBorder="1" applyAlignment="1">
      <alignment horizontal="center" wrapText="1"/>
    </xf>
    <xf numFmtId="0" fontId="22" fillId="0" borderId="52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7" xfId="0" applyFont="1" applyBorder="1" applyAlignment="1">
      <alignment horizontal="center" wrapText="1"/>
    </xf>
    <xf numFmtId="0" fontId="24" fillId="0" borderId="8" xfId="0" applyFont="1" applyBorder="1" applyAlignment="1">
      <alignment horizontal="center" wrapText="1"/>
    </xf>
    <xf numFmtId="0" fontId="22" fillId="0" borderId="33" xfId="0" applyFont="1" applyBorder="1" applyAlignment="1">
      <alignment wrapText="1"/>
    </xf>
    <xf numFmtId="0" fontId="22" fillId="0" borderId="34" xfId="0" applyFont="1" applyBorder="1" applyAlignment="1">
      <alignment wrapText="1"/>
    </xf>
    <xf numFmtId="0" fontId="22" fillId="0" borderId="35" xfId="0" applyFont="1" applyBorder="1" applyAlignment="1">
      <alignment wrapText="1"/>
    </xf>
    <xf numFmtId="0" fontId="22" fillId="0" borderId="28" xfId="0" applyFont="1" applyBorder="1" applyAlignment="1">
      <alignment wrapText="1"/>
    </xf>
    <xf numFmtId="0" fontId="22" fillId="0" borderId="29" xfId="0" applyFont="1" applyBorder="1" applyAlignment="1">
      <alignment wrapText="1"/>
    </xf>
    <xf numFmtId="0" fontId="22" fillId="0" borderId="30" xfId="0" applyFont="1" applyBorder="1" applyAlignment="1">
      <alignment wrapText="1"/>
    </xf>
    <xf numFmtId="0" fontId="14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11" fillId="0" borderId="0" xfId="0" applyNumberFormat="1" applyFont="1" applyBorder="1" applyAlignment="1">
      <alignment wrapText="1"/>
    </xf>
    <xf numFmtId="0" fontId="7" fillId="0" borderId="0" xfId="0" applyNumberFormat="1" applyFont="1" applyAlignment="1">
      <alignment horizontal="left" wrapText="1"/>
    </xf>
    <xf numFmtId="0" fontId="2" fillId="0" borderId="16" xfId="0" applyNumberFormat="1" applyFont="1" applyBorder="1" applyAlignment="1">
      <alignment horizontal="right" wrapText="1"/>
    </xf>
    <xf numFmtId="0" fontId="3" fillId="0" borderId="6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8" xfId="0" applyNumberFormat="1" applyFont="1" applyBorder="1" applyAlignment="1">
      <alignment horizontal="center" wrapText="1"/>
    </xf>
    <xf numFmtId="0" fontId="4" fillId="0" borderId="6" xfId="0" applyNumberFormat="1" applyFont="1" applyBorder="1" applyAlignment="1">
      <alignment horizontal="left" wrapText="1"/>
    </xf>
    <xf numFmtId="0" fontId="4" fillId="0" borderId="7" xfId="0" applyNumberFormat="1" applyFont="1" applyBorder="1" applyAlignment="1">
      <alignment horizontal="left" wrapText="1"/>
    </xf>
    <xf numFmtId="0" fontId="4" fillId="0" borderId="8" xfId="0" applyNumberFormat="1" applyFont="1" applyBorder="1" applyAlignment="1">
      <alignment horizontal="left" wrapText="1"/>
    </xf>
    <xf numFmtId="0" fontId="9" fillId="0" borderId="34" xfId="0" applyNumberFormat="1" applyFont="1" applyBorder="1" applyAlignment="1">
      <alignment horizontal="left" wrapText="1"/>
    </xf>
    <xf numFmtId="0" fontId="2" fillId="2" borderId="5" xfId="0" applyFont="1" applyFill="1" applyBorder="1" applyAlignment="1">
      <alignment wrapText="1"/>
    </xf>
    <xf numFmtId="10" fontId="2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18" fillId="0" borderId="6" xfId="0" applyFont="1" applyBorder="1" applyAlignment="1">
      <alignment horizontal="left" wrapText="1"/>
    </xf>
    <xf numFmtId="0" fontId="18" fillId="0" borderId="7" xfId="0" applyFont="1" applyBorder="1" applyAlignment="1">
      <alignment horizontal="left" wrapText="1"/>
    </xf>
    <xf numFmtId="0" fontId="18" fillId="0" borderId="8" xfId="0" applyFont="1" applyBorder="1" applyAlignment="1">
      <alignment horizontal="left" wrapText="1"/>
    </xf>
    <xf numFmtId="0" fontId="3" fillId="0" borderId="10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5" fillId="0" borderId="55" xfId="0" applyFont="1" applyBorder="1" applyAlignment="1">
      <alignment wrapText="1"/>
    </xf>
    <xf numFmtId="0" fontId="6" fillId="0" borderId="5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2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center" wrapText="1"/>
    </xf>
    <xf numFmtId="0" fontId="5" fillId="0" borderId="60" xfId="0" applyFont="1" applyBorder="1" applyAlignment="1">
      <alignment wrapText="1"/>
    </xf>
    <xf numFmtId="0" fontId="6" fillId="0" borderId="60" xfId="0" applyFont="1" applyBorder="1" applyAlignment="1">
      <alignment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0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center" wrapText="1"/>
    </xf>
    <xf numFmtId="0" fontId="4" fillId="0" borderId="5" xfId="0" applyNumberFormat="1" applyFont="1" applyBorder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4" fillId="0" borderId="33" xfId="0" applyFont="1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3" fillId="0" borderId="57" xfId="0" applyFont="1" applyBorder="1" applyAlignment="1">
      <alignment horizontal="left" wrapText="1"/>
    </xf>
    <xf numFmtId="0" fontId="3" fillId="0" borderId="58" xfId="0" applyFont="1" applyBorder="1" applyAlignment="1">
      <alignment horizontal="left" wrapText="1"/>
    </xf>
    <xf numFmtId="0" fontId="2" fillId="0" borderId="59" xfId="0" applyFont="1" applyBorder="1" applyAlignment="1">
      <alignment wrapText="1"/>
    </xf>
    <xf numFmtId="0" fontId="4" fillId="0" borderId="55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0" fontId="0" fillId="0" borderId="54" xfId="0" applyBorder="1" applyAlignment="1">
      <alignment horizontal="center" wrapText="1"/>
    </xf>
    <xf numFmtId="0" fontId="0" fillId="0" borderId="55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4" fontId="4" fillId="0" borderId="5" xfId="0" applyNumberFormat="1" applyFont="1" applyBorder="1" applyAlignment="1">
      <alignment horizontal="left" wrapText="1"/>
    </xf>
    <xf numFmtId="4" fontId="0" fillId="0" borderId="5" xfId="0" applyNumberFormat="1" applyBorder="1" applyAlignment="1">
      <alignment horizontal="left" wrapText="1"/>
    </xf>
    <xf numFmtId="0" fontId="0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2" fillId="0" borderId="37" xfId="0" applyFont="1" applyBorder="1" applyAlignment="1">
      <alignment horizontal="center" wrapText="1"/>
    </xf>
    <xf numFmtId="2" fontId="2" fillId="0" borderId="7" xfId="0" applyNumberFormat="1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2" fontId="0" fillId="0" borderId="33" xfId="0" applyNumberFormat="1" applyBorder="1" applyAlignment="1">
      <alignment horizontal="center" wrapText="1"/>
    </xf>
    <xf numFmtId="2" fontId="0" fillId="0" borderId="35" xfId="0" applyNumberFormat="1" applyBorder="1" applyAlignment="1">
      <alignment horizontal="center" wrapText="1"/>
    </xf>
    <xf numFmtId="2" fontId="0" fillId="0" borderId="28" xfId="0" applyNumberFormat="1" applyBorder="1" applyAlignment="1">
      <alignment horizontal="center" wrapText="1"/>
    </xf>
    <xf numFmtId="2" fontId="0" fillId="0" borderId="30" xfId="0" applyNumberForma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2" fontId="0" fillId="0" borderId="34" xfId="0" applyNumberFormat="1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0" fontId="10" fillId="0" borderId="44" xfId="0" applyFont="1" applyBorder="1" applyAlignment="1">
      <alignment horizontal="center" wrapText="1"/>
    </xf>
    <xf numFmtId="0" fontId="10" fillId="0" borderId="45" xfId="0" applyFont="1" applyBorder="1" applyAlignment="1">
      <alignment horizontal="center" wrapText="1"/>
    </xf>
    <xf numFmtId="0" fontId="10" fillId="0" borderId="28" xfId="0" applyFont="1" applyBorder="1" applyAlignment="1">
      <alignment horizontal="center" wrapText="1"/>
    </xf>
    <xf numFmtId="0" fontId="10" fillId="0" borderId="30" xfId="0" applyFont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0" borderId="52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40" xfId="0" applyFont="1" applyBorder="1" applyAlignment="1">
      <alignment horizontal="center" wrapText="1"/>
    </xf>
    <xf numFmtId="0" fontId="3" fillId="0" borderId="42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2" fontId="3" fillId="0" borderId="40" xfId="0" applyNumberFormat="1" applyFont="1" applyBorder="1" applyAlignment="1">
      <alignment horizontal="center" wrapText="1"/>
    </xf>
    <xf numFmtId="2" fontId="3" fillId="3" borderId="40" xfId="0" applyNumberFormat="1" applyFont="1" applyFill="1" applyBorder="1" applyAlignment="1">
      <alignment horizontal="center" wrapText="1"/>
    </xf>
    <xf numFmtId="0" fontId="3" fillId="3" borderId="42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3" borderId="22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2" fontId="0" fillId="0" borderId="49" xfId="0" applyNumberFormat="1" applyBorder="1" applyAlignment="1">
      <alignment horizontal="center" wrapText="1"/>
    </xf>
    <xf numFmtId="2" fontId="0" fillId="0" borderId="50" xfId="0" applyNumberFormat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0" fillId="0" borderId="4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2" fontId="0" fillId="0" borderId="6" xfId="0" applyNumberFormat="1" applyBorder="1" applyAlignment="1">
      <alignment horizontal="center" wrapText="1"/>
    </xf>
    <xf numFmtId="2" fontId="0" fillId="0" borderId="8" xfId="0" applyNumberFormat="1" applyBorder="1" applyAlignment="1">
      <alignment horizontal="center" wrapText="1"/>
    </xf>
    <xf numFmtId="2" fontId="0" fillId="0" borderId="47" xfId="0" applyNumberForma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wrapText="1"/>
    </xf>
    <xf numFmtId="2" fontId="3" fillId="0" borderId="8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41" xfId="0" applyBorder="1" applyAlignment="1">
      <alignment wrapText="1"/>
    </xf>
    <xf numFmtId="2" fontId="0" fillId="0" borderId="44" xfId="0" applyNumberFormat="1" applyBorder="1" applyAlignment="1">
      <alignment horizontal="center" wrapText="1"/>
    </xf>
    <xf numFmtId="2" fontId="0" fillId="0" borderId="45" xfId="0" applyNumberFormat="1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0" fillId="0" borderId="42" xfId="0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36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3" fillId="0" borderId="4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9" xfId="0" applyNumberFormat="1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2" fontId="0" fillId="0" borderId="31" xfId="0" applyNumberFormat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7" xfId="0" applyBorder="1" applyAlignment="1">
      <alignment horizontal="right" wrapText="1"/>
    </xf>
    <xf numFmtId="0" fontId="0" fillId="0" borderId="18" xfId="0" applyBorder="1" applyAlignment="1">
      <alignment horizontal="right" wrapText="1"/>
    </xf>
    <xf numFmtId="0" fontId="0" fillId="0" borderId="19" xfId="0" applyBorder="1" applyAlignment="1">
      <alignment horizontal="right" wrapText="1"/>
    </xf>
    <xf numFmtId="0" fontId="0" fillId="0" borderId="20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32" fillId="0" borderId="0" xfId="0" applyNumberFormat="1" applyFont="1" applyAlignment="1">
      <alignment horizontal="left" wrapText="1"/>
    </xf>
    <xf numFmtId="0" fontId="32" fillId="0" borderId="0" xfId="0" applyNumberFormat="1" applyFont="1" applyAlignment="1">
      <alignment horizontal="center" wrapText="1"/>
    </xf>
    <xf numFmtId="0" fontId="35" fillId="0" borderId="0" xfId="0" applyNumberFormat="1" applyFont="1" applyAlignment="1">
      <alignment horizontal="center" wrapText="1"/>
    </xf>
    <xf numFmtId="0" fontId="30" fillId="0" borderId="0" xfId="0" applyNumberFormat="1" applyFont="1" applyAlignment="1">
      <alignment horizontal="center" wrapText="1"/>
    </xf>
    <xf numFmtId="0" fontId="32" fillId="0" borderId="6" xfId="0" applyNumberFormat="1" applyFont="1" applyBorder="1" applyAlignment="1">
      <alignment horizontal="left" wrapText="1"/>
    </xf>
    <xf numFmtId="0" fontId="32" fillId="0" borderId="7" xfId="0" applyNumberFormat="1" applyFont="1" applyBorder="1" applyAlignment="1">
      <alignment horizontal="left" wrapText="1"/>
    </xf>
    <xf numFmtId="0" fontId="32" fillId="0" borderId="8" xfId="0" applyNumberFormat="1" applyFont="1" applyBorder="1" applyAlignment="1">
      <alignment horizontal="left" wrapText="1"/>
    </xf>
    <xf numFmtId="0" fontId="30" fillId="0" borderId="6" xfId="0" applyNumberFormat="1" applyFont="1" applyBorder="1" applyAlignment="1">
      <alignment horizontal="center" wrapText="1"/>
    </xf>
    <xf numFmtId="0" fontId="30" fillId="0" borderId="7" xfId="0" applyNumberFormat="1" applyFont="1" applyBorder="1" applyAlignment="1">
      <alignment horizontal="center" wrapText="1"/>
    </xf>
    <xf numFmtId="0" fontId="30" fillId="0" borderId="8" xfId="0" applyNumberFormat="1" applyFont="1" applyBorder="1" applyAlignment="1">
      <alignment horizontal="center" wrapText="1"/>
    </xf>
    <xf numFmtId="0" fontId="33" fillId="0" borderId="34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wrapText="1"/>
    </xf>
    <xf numFmtId="0" fontId="32" fillId="0" borderId="6" xfId="0" applyFont="1" applyBorder="1" applyAlignment="1">
      <alignment horizontal="left" wrapText="1"/>
    </xf>
    <xf numFmtId="0" fontId="32" fillId="0" borderId="7" xfId="0" applyFont="1" applyBorder="1" applyAlignment="1">
      <alignment horizontal="left" wrapText="1"/>
    </xf>
    <xf numFmtId="0" fontId="32" fillId="0" borderId="8" xfId="0" applyFont="1" applyBorder="1" applyAlignment="1">
      <alignment horizontal="left" wrapText="1"/>
    </xf>
    <xf numFmtId="0" fontId="32" fillId="0" borderId="5" xfId="0" applyFont="1" applyBorder="1" applyAlignment="1">
      <alignment wrapText="1"/>
    </xf>
    <xf numFmtId="0" fontId="30" fillId="0" borderId="10" xfId="0" applyFont="1" applyBorder="1" applyAlignment="1">
      <alignment wrapText="1"/>
    </xf>
    <xf numFmtId="0" fontId="32" fillId="0" borderId="10" xfId="0" applyFont="1" applyBorder="1" applyAlignment="1">
      <alignment wrapText="1"/>
    </xf>
    <xf numFmtId="0" fontId="29" fillId="0" borderId="16" xfId="0" applyNumberFormat="1" applyFont="1" applyBorder="1" applyAlignment="1">
      <alignment horizontal="right" wrapText="1"/>
    </xf>
    <xf numFmtId="0" fontId="30" fillId="0" borderId="3" xfId="0" applyFont="1" applyBorder="1" applyAlignment="1">
      <alignment wrapText="1"/>
    </xf>
    <xf numFmtId="0" fontId="30" fillId="0" borderId="5" xfId="0" applyFont="1" applyBorder="1" applyAlignment="1">
      <alignment wrapText="1"/>
    </xf>
    <xf numFmtId="0" fontId="30" fillId="3" borderId="5" xfId="0" applyFont="1" applyFill="1" applyBorder="1" applyAlignment="1">
      <alignment wrapText="1"/>
    </xf>
    <xf numFmtId="0" fontId="29" fillId="2" borderId="5" xfId="0" applyFont="1" applyFill="1" applyBorder="1" applyAlignment="1">
      <alignment wrapText="1"/>
    </xf>
    <xf numFmtId="10" fontId="29" fillId="0" borderId="1" xfId="0" applyNumberFormat="1" applyFont="1" applyBorder="1" applyAlignment="1">
      <alignment horizontal="right" wrapText="1"/>
    </xf>
    <xf numFmtId="0" fontId="32" fillId="0" borderId="5" xfId="0" applyFont="1" applyBorder="1" applyAlignment="1">
      <alignment horizontal="left" wrapText="1"/>
    </xf>
    <xf numFmtId="0" fontId="30" fillId="0" borderId="60" xfId="0" applyFont="1" applyBorder="1" applyAlignment="1">
      <alignment wrapText="1"/>
    </xf>
    <xf numFmtId="0" fontId="32" fillId="0" borderId="60" xfId="0" applyFont="1" applyBorder="1" applyAlignment="1">
      <alignment wrapText="1"/>
    </xf>
    <xf numFmtId="0" fontId="30" fillId="0" borderId="55" xfId="0" applyFont="1" applyBorder="1" applyAlignment="1">
      <alignment wrapText="1"/>
    </xf>
    <xf numFmtId="0" fontId="32" fillId="0" borderId="55" xfId="0" applyFont="1" applyBorder="1" applyAlignment="1">
      <alignment wrapText="1"/>
    </xf>
    <xf numFmtId="0" fontId="33" fillId="0" borderId="5" xfId="0" applyFont="1" applyBorder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horizontal="center" wrapText="1"/>
    </xf>
    <xf numFmtId="0" fontId="29" fillId="0" borderId="1" xfId="0" applyFont="1" applyBorder="1" applyAlignment="1">
      <alignment horizontal="right" wrapText="1"/>
    </xf>
    <xf numFmtId="0" fontId="30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opLeftCell="A55" workbookViewId="0">
      <selection activeCell="A58" sqref="A58:F58"/>
    </sheetView>
  </sheetViews>
  <sheetFormatPr defaultRowHeight="15"/>
  <cols>
    <col min="1" max="1" width="6.7109375" customWidth="1"/>
    <col min="5" max="5" width="47.7109375" customWidth="1"/>
    <col min="6" max="6" width="12.28515625" customWidth="1"/>
  </cols>
  <sheetData>
    <row r="1" spans="1:7" ht="18.75" customHeight="1">
      <c r="A1" s="176" t="s">
        <v>0</v>
      </c>
      <c r="B1" s="176"/>
      <c r="C1" s="176"/>
      <c r="D1" s="176"/>
      <c r="E1" s="176"/>
      <c r="F1" s="176"/>
      <c r="G1" s="1"/>
    </row>
    <row r="2" spans="1:7" ht="69.75" customHeight="1">
      <c r="A2" s="177" t="s">
        <v>138</v>
      </c>
      <c r="B2" s="177"/>
      <c r="C2" s="177"/>
      <c r="D2" s="177"/>
      <c r="E2" s="177"/>
      <c r="F2" s="177"/>
      <c r="G2" s="1"/>
    </row>
    <row r="3" spans="1:7" ht="16.5" customHeight="1" thickBot="1">
      <c r="A3" s="178" t="s">
        <v>1</v>
      </c>
      <c r="B3" s="178"/>
      <c r="C3" s="178"/>
      <c r="D3" s="178"/>
      <c r="E3" s="178"/>
      <c r="F3" s="178"/>
      <c r="G3" s="1"/>
    </row>
    <row r="4" spans="1:7" ht="22.5" customHeight="1">
      <c r="A4" s="72" t="s">
        <v>2</v>
      </c>
      <c r="B4" s="179" t="s">
        <v>3</v>
      </c>
      <c r="C4" s="180"/>
      <c r="D4" s="180"/>
      <c r="E4" s="181"/>
      <c r="F4" s="71" t="s">
        <v>4</v>
      </c>
      <c r="G4" s="1"/>
    </row>
    <row r="5" spans="1:7" ht="18" customHeight="1">
      <c r="A5" s="73">
        <v>1</v>
      </c>
      <c r="B5" s="160" t="s">
        <v>5</v>
      </c>
      <c r="C5" s="161"/>
      <c r="D5" s="161"/>
      <c r="E5" s="162"/>
      <c r="F5" s="102"/>
      <c r="G5" s="1"/>
    </row>
    <row r="6" spans="1:7" ht="18" customHeight="1">
      <c r="A6" s="73"/>
      <c r="B6" s="173" t="s">
        <v>110</v>
      </c>
      <c r="C6" s="174"/>
      <c r="D6" s="174"/>
      <c r="E6" s="175"/>
      <c r="F6" s="74">
        <v>1251.68</v>
      </c>
      <c r="G6" s="1"/>
    </row>
    <row r="7" spans="1:7" ht="18" customHeight="1">
      <c r="A7" s="73"/>
      <c r="B7" s="173" t="s">
        <v>111</v>
      </c>
      <c r="C7" s="174"/>
      <c r="D7" s="174"/>
      <c r="E7" s="175"/>
      <c r="F7" s="74">
        <v>1131.68</v>
      </c>
      <c r="G7" s="1"/>
    </row>
    <row r="8" spans="1:7" ht="18" hidden="1" customHeight="1">
      <c r="A8" s="73"/>
      <c r="B8" s="182"/>
      <c r="C8" s="183"/>
      <c r="D8" s="183"/>
      <c r="E8" s="184"/>
      <c r="F8" s="74"/>
      <c r="G8" s="1"/>
    </row>
    <row r="9" spans="1:7" ht="15" customHeight="1">
      <c r="A9" s="73">
        <v>2</v>
      </c>
      <c r="B9" s="185" t="s">
        <v>6</v>
      </c>
      <c r="C9" s="186"/>
      <c r="D9" s="186"/>
      <c r="E9" s="187"/>
      <c r="F9" s="75">
        <f>F10+F20+F21+F22+F23+F24</f>
        <v>1085.2800000000002</v>
      </c>
      <c r="G9" s="1"/>
    </row>
    <row r="10" spans="1:7" ht="18" customHeight="1">
      <c r="A10" s="73">
        <v>3</v>
      </c>
      <c r="B10" s="188" t="s">
        <v>105</v>
      </c>
      <c r="C10" s="189"/>
      <c r="D10" s="189"/>
      <c r="E10" s="190"/>
      <c r="F10" s="75">
        <f>F11+F12+F13+F14+F15+F16+F17+F19</f>
        <v>1049.0200000000002</v>
      </c>
      <c r="G10" s="1"/>
    </row>
    <row r="11" spans="1:7" ht="36.75" customHeight="1">
      <c r="A11" s="73"/>
      <c r="B11" s="173" t="s">
        <v>133</v>
      </c>
      <c r="C11" s="174"/>
      <c r="D11" s="174"/>
      <c r="E11" s="175"/>
      <c r="F11" s="74">
        <f>F48</f>
        <v>506.75</v>
      </c>
      <c r="G11" s="1"/>
    </row>
    <row r="12" spans="1:7" ht="18.75" customHeight="1">
      <c r="A12" s="73"/>
      <c r="B12" s="160" t="s">
        <v>107</v>
      </c>
      <c r="C12" s="161"/>
      <c r="D12" s="161"/>
      <c r="E12" s="162"/>
      <c r="F12" s="75">
        <f>F40</f>
        <v>140.57</v>
      </c>
      <c r="G12" s="1"/>
    </row>
    <row r="13" spans="1:7" ht="18" customHeight="1">
      <c r="A13" s="73"/>
      <c r="B13" s="150" t="s">
        <v>109</v>
      </c>
      <c r="C13" s="151"/>
      <c r="D13" s="151"/>
      <c r="E13" s="152"/>
      <c r="F13" s="74">
        <v>0.64</v>
      </c>
      <c r="G13" s="1"/>
    </row>
    <row r="14" spans="1:7" ht="18" customHeight="1">
      <c r="A14" s="73"/>
      <c r="B14" s="173" t="s">
        <v>8</v>
      </c>
      <c r="C14" s="174"/>
      <c r="D14" s="174"/>
      <c r="E14" s="175"/>
      <c r="F14" s="74">
        <v>60.73</v>
      </c>
      <c r="G14" s="1"/>
    </row>
    <row r="15" spans="1:7" ht="52.5" customHeight="1">
      <c r="A15" s="73"/>
      <c r="B15" s="173" t="s">
        <v>9</v>
      </c>
      <c r="C15" s="174"/>
      <c r="D15" s="174"/>
      <c r="E15" s="175"/>
      <c r="F15" s="74">
        <v>65.58</v>
      </c>
      <c r="G15" s="1"/>
    </row>
    <row r="16" spans="1:7" ht="18" customHeight="1">
      <c r="A16" s="73"/>
      <c r="B16" s="173" t="s">
        <v>10</v>
      </c>
      <c r="C16" s="174"/>
      <c r="D16" s="174"/>
      <c r="E16" s="175"/>
      <c r="F16" s="74">
        <v>94.48</v>
      </c>
      <c r="G16" s="1"/>
    </row>
    <row r="17" spans="1:7" ht="18" customHeight="1">
      <c r="A17" s="73"/>
      <c r="B17" s="150" t="s">
        <v>11</v>
      </c>
      <c r="C17" s="151"/>
      <c r="D17" s="151"/>
      <c r="E17" s="152"/>
      <c r="F17" s="74">
        <v>162.36000000000001</v>
      </c>
      <c r="G17" s="1"/>
    </row>
    <row r="18" spans="1:7" ht="33.75" customHeight="1">
      <c r="A18" s="73"/>
      <c r="B18" s="150" t="s">
        <v>12</v>
      </c>
      <c r="C18" s="151"/>
      <c r="D18" s="151"/>
      <c r="E18" s="152"/>
      <c r="F18" s="74">
        <v>41.63</v>
      </c>
      <c r="G18" s="1"/>
    </row>
    <row r="19" spans="1:7" ht="18" customHeight="1">
      <c r="A19" s="73"/>
      <c r="B19" s="173" t="s">
        <v>13</v>
      </c>
      <c r="C19" s="174"/>
      <c r="D19" s="174"/>
      <c r="E19" s="175"/>
      <c r="F19" s="74">
        <v>17.91</v>
      </c>
      <c r="G19" s="1"/>
    </row>
    <row r="20" spans="1:7" ht="18" customHeight="1">
      <c r="A20" s="73"/>
      <c r="B20" s="150" t="s">
        <v>127</v>
      </c>
      <c r="C20" s="151"/>
      <c r="D20" s="151"/>
      <c r="E20" s="152"/>
      <c r="F20" s="74">
        <v>2.8</v>
      </c>
      <c r="G20" s="1"/>
    </row>
    <row r="21" spans="1:7" ht="18" customHeight="1">
      <c r="A21" s="73"/>
      <c r="B21" s="150" t="s">
        <v>126</v>
      </c>
      <c r="C21" s="151"/>
      <c r="D21" s="151"/>
      <c r="E21" s="152"/>
      <c r="F21" s="74">
        <v>4.75</v>
      </c>
      <c r="G21" s="1"/>
    </row>
    <row r="22" spans="1:7" ht="18" customHeight="1">
      <c r="A22" s="73"/>
      <c r="B22" s="150" t="s">
        <v>125</v>
      </c>
      <c r="C22" s="151"/>
      <c r="D22" s="151"/>
      <c r="E22" s="152"/>
      <c r="F22" s="74">
        <v>24</v>
      </c>
      <c r="G22" s="1"/>
    </row>
    <row r="23" spans="1:7" ht="15" customHeight="1">
      <c r="A23" s="73"/>
      <c r="B23" s="150" t="s">
        <v>124</v>
      </c>
      <c r="C23" s="151"/>
      <c r="D23" s="151"/>
      <c r="E23" s="152"/>
      <c r="F23" s="74">
        <v>-0.19</v>
      </c>
      <c r="G23" s="1"/>
    </row>
    <row r="24" spans="1:7" ht="18" customHeight="1">
      <c r="A24" s="73"/>
      <c r="B24" s="150" t="s">
        <v>14</v>
      </c>
      <c r="C24" s="151"/>
      <c r="D24" s="151"/>
      <c r="E24" s="152"/>
      <c r="F24" s="74">
        <v>4.9000000000000004</v>
      </c>
      <c r="G24" s="1"/>
    </row>
    <row r="25" spans="1:7" ht="18" customHeight="1">
      <c r="A25" s="73">
        <v>4</v>
      </c>
      <c r="B25" s="160" t="s">
        <v>115</v>
      </c>
      <c r="C25" s="161"/>
      <c r="D25" s="161"/>
      <c r="E25" s="162"/>
      <c r="F25" s="75">
        <v>980.18</v>
      </c>
      <c r="G25" s="1"/>
    </row>
    <row r="26" spans="1:7" ht="37.5" customHeight="1">
      <c r="A26" s="76">
        <v>5</v>
      </c>
      <c r="B26" s="163" t="s">
        <v>113</v>
      </c>
      <c r="C26" s="164"/>
      <c r="D26" s="164"/>
      <c r="E26" s="165"/>
      <c r="F26" s="77">
        <v>416.21</v>
      </c>
      <c r="G26" s="1"/>
    </row>
    <row r="27" spans="1:7" ht="36" customHeight="1">
      <c r="A27" s="76">
        <v>6</v>
      </c>
      <c r="B27" s="166" t="s">
        <v>108</v>
      </c>
      <c r="C27" s="167"/>
      <c r="D27" s="167"/>
      <c r="E27" s="168"/>
      <c r="F27" s="77">
        <v>124.53</v>
      </c>
      <c r="G27" s="1"/>
    </row>
    <row r="28" spans="1:7" ht="57" customHeight="1">
      <c r="A28" s="78">
        <v>7</v>
      </c>
      <c r="B28" s="166" t="s">
        <v>128</v>
      </c>
      <c r="C28" s="167"/>
      <c r="D28" s="167"/>
      <c r="E28" s="168"/>
      <c r="F28" s="79">
        <f>F26+F10-F25</f>
        <v>485.0500000000003</v>
      </c>
      <c r="G28" s="1"/>
    </row>
    <row r="29" spans="1:7" ht="38.25" customHeight="1" thickBot="1">
      <c r="A29" s="80">
        <v>8</v>
      </c>
      <c r="B29" s="166" t="s">
        <v>114</v>
      </c>
      <c r="C29" s="167"/>
      <c r="D29" s="167"/>
      <c r="E29" s="168"/>
      <c r="F29" s="81">
        <v>244.23</v>
      </c>
      <c r="G29" s="70"/>
    </row>
    <row r="30" spans="1:7" ht="15" customHeight="1" thickBot="1">
      <c r="A30" s="82"/>
      <c r="B30" s="83"/>
      <c r="C30" s="83"/>
      <c r="D30" s="83"/>
      <c r="E30" s="169" t="s">
        <v>15</v>
      </c>
      <c r="F30" s="169"/>
      <c r="G30" s="1"/>
    </row>
    <row r="31" spans="1:7" s="85" customFormat="1" ht="21.75" customHeight="1">
      <c r="A31" s="72" t="s">
        <v>2</v>
      </c>
      <c r="B31" s="170" t="s">
        <v>112</v>
      </c>
      <c r="C31" s="171"/>
      <c r="D31" s="171"/>
      <c r="E31" s="172"/>
      <c r="F31" s="98" t="s">
        <v>4</v>
      </c>
      <c r="G31" s="84"/>
    </row>
    <row r="32" spans="1:7" s="85" customFormat="1" ht="18.75" customHeight="1">
      <c r="A32" s="73">
        <v>1</v>
      </c>
      <c r="B32" s="173" t="s">
        <v>116</v>
      </c>
      <c r="C32" s="174"/>
      <c r="D32" s="174"/>
      <c r="E32" s="175"/>
      <c r="F32" s="86">
        <f>1.15+0.72</f>
        <v>1.8699999999999999</v>
      </c>
      <c r="G32" s="84"/>
    </row>
    <row r="33" spans="1:7" s="85" customFormat="1" ht="18.75" customHeight="1">
      <c r="A33" s="87">
        <v>2</v>
      </c>
      <c r="B33" s="150" t="s">
        <v>117</v>
      </c>
      <c r="C33" s="151"/>
      <c r="D33" s="151"/>
      <c r="E33" s="152"/>
      <c r="F33" s="88">
        <v>102</v>
      </c>
      <c r="G33" s="84"/>
    </row>
    <row r="34" spans="1:7" s="85" customFormat="1" ht="18.75" customHeight="1">
      <c r="A34" s="87">
        <v>3</v>
      </c>
      <c r="B34" s="150" t="s">
        <v>118</v>
      </c>
      <c r="C34" s="151"/>
      <c r="D34" s="151"/>
      <c r="E34" s="152"/>
      <c r="F34" s="88">
        <v>8.34</v>
      </c>
      <c r="G34" s="84"/>
    </row>
    <row r="35" spans="1:7" s="85" customFormat="1" ht="18.75" customHeight="1">
      <c r="A35" s="87">
        <v>4</v>
      </c>
      <c r="B35" s="150" t="s">
        <v>119</v>
      </c>
      <c r="C35" s="151"/>
      <c r="D35" s="151"/>
      <c r="E35" s="152"/>
      <c r="F35" s="88">
        <v>0.3</v>
      </c>
      <c r="G35" s="84"/>
    </row>
    <row r="36" spans="1:7" s="85" customFormat="1" ht="18.75" customHeight="1">
      <c r="A36" s="87">
        <v>5</v>
      </c>
      <c r="B36" s="150" t="s">
        <v>120</v>
      </c>
      <c r="C36" s="151"/>
      <c r="D36" s="151"/>
      <c r="E36" s="152"/>
      <c r="F36" s="88">
        <v>17.87</v>
      </c>
      <c r="G36" s="84"/>
    </row>
    <row r="37" spans="1:7" s="85" customFormat="1" ht="18.75" customHeight="1">
      <c r="A37" s="87">
        <v>6</v>
      </c>
      <c r="B37" s="150" t="s">
        <v>121</v>
      </c>
      <c r="C37" s="151"/>
      <c r="D37" s="151"/>
      <c r="E37" s="152"/>
      <c r="F37" s="88">
        <v>5.96</v>
      </c>
      <c r="G37" s="84"/>
    </row>
    <row r="38" spans="1:7" s="85" customFormat="1" ht="18.75" customHeight="1">
      <c r="A38" s="87">
        <v>7</v>
      </c>
      <c r="B38" s="150" t="s">
        <v>122</v>
      </c>
      <c r="C38" s="151"/>
      <c r="D38" s="151"/>
      <c r="E38" s="152"/>
      <c r="F38" s="88">
        <v>2.95</v>
      </c>
      <c r="G38" s="84"/>
    </row>
    <row r="39" spans="1:7" s="85" customFormat="1" ht="35.25" customHeight="1">
      <c r="A39" s="87">
        <v>9</v>
      </c>
      <c r="B39" s="150" t="s">
        <v>136</v>
      </c>
      <c r="C39" s="151"/>
      <c r="D39" s="151"/>
      <c r="E39" s="152"/>
      <c r="F39" s="88">
        <v>1.28</v>
      </c>
      <c r="G39" s="84"/>
    </row>
    <row r="40" spans="1:7" s="85" customFormat="1" ht="19.5" customHeight="1" thickBot="1">
      <c r="A40" s="89"/>
      <c r="B40" s="153" t="s">
        <v>16</v>
      </c>
      <c r="C40" s="154"/>
      <c r="D40" s="154"/>
      <c r="E40" s="155"/>
      <c r="F40" s="90">
        <f>F39+F36+F35+F34+F33+F32+F37+F38</f>
        <v>140.57</v>
      </c>
      <c r="G40" s="84"/>
    </row>
    <row r="41" spans="1:7" s="85" customFormat="1" ht="18.75" customHeight="1">
      <c r="A41" s="156" t="s">
        <v>17</v>
      </c>
      <c r="B41" s="156"/>
      <c r="C41" s="156"/>
      <c r="D41" s="156"/>
      <c r="E41" s="156"/>
      <c r="F41" s="156"/>
      <c r="G41" s="84"/>
    </row>
    <row r="42" spans="1:7" s="85" customFormat="1" ht="18.75" customHeight="1">
      <c r="A42" s="91" t="s">
        <v>2</v>
      </c>
      <c r="B42" s="147" t="s">
        <v>18</v>
      </c>
      <c r="C42" s="148"/>
      <c r="D42" s="148"/>
      <c r="E42" s="149"/>
      <c r="F42" s="99" t="s">
        <v>19</v>
      </c>
      <c r="G42" s="84"/>
    </row>
    <row r="43" spans="1:7" s="85" customFormat="1" ht="18.75" customHeight="1">
      <c r="A43" s="92">
        <v>1</v>
      </c>
      <c r="B43" s="157" t="s">
        <v>20</v>
      </c>
      <c r="C43" s="158"/>
      <c r="D43" s="158"/>
      <c r="E43" s="159"/>
      <c r="F43" s="74">
        <v>105.48</v>
      </c>
      <c r="G43" s="84"/>
    </row>
    <row r="44" spans="1:7" s="85" customFormat="1" ht="33.75" customHeight="1">
      <c r="A44" s="92">
        <v>2</v>
      </c>
      <c r="B44" s="157" t="s">
        <v>21</v>
      </c>
      <c r="C44" s="158"/>
      <c r="D44" s="158"/>
      <c r="E44" s="159"/>
      <c r="F44" s="74">
        <v>258.49</v>
      </c>
      <c r="G44" s="84"/>
    </row>
    <row r="45" spans="1:7" s="85" customFormat="1" ht="18.75" customHeight="1">
      <c r="A45" s="92">
        <v>3</v>
      </c>
      <c r="B45" s="157" t="s">
        <v>22</v>
      </c>
      <c r="C45" s="158"/>
      <c r="D45" s="158"/>
      <c r="E45" s="159"/>
      <c r="F45" s="74">
        <v>101.9</v>
      </c>
      <c r="G45" s="84"/>
    </row>
    <row r="46" spans="1:7" s="85" customFormat="1" ht="18.75" customHeight="1">
      <c r="A46" s="92">
        <v>4</v>
      </c>
      <c r="B46" s="157" t="s">
        <v>23</v>
      </c>
      <c r="C46" s="158"/>
      <c r="D46" s="158"/>
      <c r="E46" s="159"/>
      <c r="F46" s="74">
        <v>82.51</v>
      </c>
      <c r="G46" s="84"/>
    </row>
    <row r="47" spans="1:7" s="85" customFormat="1" ht="18.75" customHeight="1">
      <c r="A47" s="92">
        <v>5</v>
      </c>
      <c r="B47" s="157" t="s">
        <v>132</v>
      </c>
      <c r="C47" s="158"/>
      <c r="D47" s="158"/>
      <c r="E47" s="159"/>
      <c r="F47" s="74">
        <v>-41.63</v>
      </c>
      <c r="G47" s="84"/>
    </row>
    <row r="48" spans="1:7" s="85" customFormat="1" ht="18.75" customHeight="1">
      <c r="A48" s="147" t="s">
        <v>16</v>
      </c>
      <c r="B48" s="148"/>
      <c r="C48" s="148"/>
      <c r="D48" s="148"/>
      <c r="E48" s="149"/>
      <c r="F48" s="75">
        <f>F47+F45+F44+F43+F46</f>
        <v>506.75</v>
      </c>
      <c r="G48" s="84"/>
    </row>
    <row r="49" spans="1:7" s="85" customFormat="1" ht="55.5" customHeight="1">
      <c r="A49" s="145" t="s">
        <v>24</v>
      </c>
      <c r="B49" s="145"/>
      <c r="C49" s="145"/>
      <c r="D49" s="145"/>
      <c r="E49" s="145"/>
      <c r="F49" s="145"/>
      <c r="G49" s="100"/>
    </row>
    <row r="50" spans="1:7" s="85" customFormat="1" ht="18.75" customHeight="1">
      <c r="A50" s="146" t="s">
        <v>25</v>
      </c>
      <c r="B50" s="146"/>
      <c r="C50" s="146"/>
      <c r="D50" s="93"/>
      <c r="E50" s="93"/>
      <c r="F50" s="94"/>
      <c r="G50" s="95"/>
    </row>
    <row r="51" spans="1:7" s="85" customFormat="1" ht="18.75" customHeight="1">
      <c r="A51" s="141" t="s">
        <v>137</v>
      </c>
      <c r="B51" s="141"/>
      <c r="C51" s="141"/>
      <c r="D51" s="141"/>
      <c r="E51" s="141"/>
      <c r="F51" s="141"/>
      <c r="G51" s="96"/>
    </row>
    <row r="52" spans="1:7" s="85" customFormat="1" ht="18.75" customHeight="1">
      <c r="A52" s="141" t="s">
        <v>134</v>
      </c>
      <c r="B52" s="141"/>
      <c r="C52" s="141"/>
      <c r="D52" s="141"/>
      <c r="E52" s="141"/>
      <c r="F52" s="141"/>
      <c r="G52" s="96"/>
    </row>
    <row r="53" spans="1:7" s="85" customFormat="1" ht="18.75" customHeight="1">
      <c r="A53" s="141" t="s">
        <v>135</v>
      </c>
      <c r="B53" s="141"/>
      <c r="C53" s="141"/>
      <c r="D53" s="141"/>
      <c r="E53" s="141"/>
      <c r="F53" s="141"/>
      <c r="G53" s="96"/>
    </row>
    <row r="54" spans="1:7" s="85" customFormat="1" ht="18.75" customHeight="1">
      <c r="A54" s="141" t="s">
        <v>26</v>
      </c>
      <c r="B54" s="141"/>
      <c r="C54" s="141"/>
      <c r="D54" s="141"/>
      <c r="E54" s="141"/>
      <c r="F54" s="141"/>
      <c r="G54" s="96"/>
    </row>
    <row r="55" spans="1:7" s="85" customFormat="1" ht="35.25" customHeight="1">
      <c r="A55" s="141" t="s">
        <v>106</v>
      </c>
      <c r="B55" s="141"/>
      <c r="C55" s="141"/>
      <c r="D55" s="141"/>
      <c r="E55" s="141"/>
      <c r="F55" s="141"/>
      <c r="G55" s="93"/>
    </row>
    <row r="56" spans="1:7" s="85" customFormat="1" ht="54.75" customHeight="1">
      <c r="A56" s="141" t="s">
        <v>27</v>
      </c>
      <c r="B56" s="141"/>
      <c r="C56" s="141"/>
      <c r="D56" s="141"/>
      <c r="E56" s="141"/>
      <c r="F56" s="141"/>
      <c r="G56" s="93"/>
    </row>
    <row r="57" spans="1:7" s="85" customFormat="1" ht="18.75" customHeight="1">
      <c r="A57" s="141" t="s">
        <v>28</v>
      </c>
      <c r="B57" s="141"/>
      <c r="C57" s="141"/>
      <c r="D57" s="141"/>
      <c r="E57" s="141"/>
      <c r="F57" s="141"/>
      <c r="G57" s="93"/>
    </row>
    <row r="58" spans="1:7" s="85" customFormat="1" ht="52.5" customHeight="1">
      <c r="A58" s="141" t="s">
        <v>129</v>
      </c>
      <c r="B58" s="141"/>
      <c r="C58" s="141"/>
      <c r="D58" s="141"/>
      <c r="E58" s="141"/>
      <c r="F58" s="141"/>
      <c r="G58" s="93"/>
    </row>
    <row r="59" spans="1:7" s="85" customFormat="1" ht="18.75" customHeight="1">
      <c r="A59" s="143" t="s">
        <v>123</v>
      </c>
      <c r="B59" s="143"/>
      <c r="C59" s="143"/>
      <c r="D59" s="143"/>
      <c r="E59" s="143"/>
      <c r="F59" s="143"/>
      <c r="G59" s="97"/>
    </row>
    <row r="60" spans="1:7" s="85" customFormat="1" ht="18.75">
      <c r="A60" s="101"/>
      <c r="B60" s="101"/>
      <c r="C60" s="101"/>
      <c r="D60" s="101"/>
      <c r="E60" s="101"/>
      <c r="F60" s="101"/>
      <c r="G60" s="97"/>
    </row>
    <row r="61" spans="1:7" s="85" customFormat="1" ht="18.75" customHeight="1">
      <c r="A61" s="142" t="s">
        <v>29</v>
      </c>
      <c r="B61" s="142"/>
      <c r="C61" s="142"/>
      <c r="D61" s="142"/>
      <c r="E61" s="144" t="s">
        <v>30</v>
      </c>
      <c r="F61" s="144"/>
      <c r="G61" s="84"/>
    </row>
    <row r="62" spans="1:7" s="85" customFormat="1" ht="18.75"/>
  </sheetData>
  <mergeCells count="61">
    <mergeCell ref="B12:E12"/>
    <mergeCell ref="A1:F1"/>
    <mergeCell ref="A2:F2"/>
    <mergeCell ref="A3:F3"/>
    <mergeCell ref="B4:E4"/>
    <mergeCell ref="B5:E5"/>
    <mergeCell ref="B6:E6"/>
    <mergeCell ref="B7:E7"/>
    <mergeCell ref="B8:E8"/>
    <mergeCell ref="B9:E9"/>
    <mergeCell ref="B10:E10"/>
    <mergeCell ref="B11:E11"/>
    <mergeCell ref="B24:E24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6:E36"/>
    <mergeCell ref="B25:E25"/>
    <mergeCell ref="B26:E26"/>
    <mergeCell ref="B27:E27"/>
    <mergeCell ref="B28:E28"/>
    <mergeCell ref="B29:E29"/>
    <mergeCell ref="E30:F30"/>
    <mergeCell ref="B31:E31"/>
    <mergeCell ref="B32:E32"/>
    <mergeCell ref="B33:E33"/>
    <mergeCell ref="B34:E34"/>
    <mergeCell ref="B35:E35"/>
    <mergeCell ref="A48:E48"/>
    <mergeCell ref="B37:E37"/>
    <mergeCell ref="B38:E38"/>
    <mergeCell ref="B39:E39"/>
    <mergeCell ref="B40:E40"/>
    <mergeCell ref="A41:F41"/>
    <mergeCell ref="B42:E42"/>
    <mergeCell ref="B43:E43"/>
    <mergeCell ref="B44:E44"/>
    <mergeCell ref="B45:E45"/>
    <mergeCell ref="B46:E46"/>
    <mergeCell ref="B47:E47"/>
    <mergeCell ref="A51:F51"/>
    <mergeCell ref="A52:F52"/>
    <mergeCell ref="A53:F53"/>
    <mergeCell ref="A54:F54"/>
    <mergeCell ref="A49:F49"/>
    <mergeCell ref="A50:C50"/>
    <mergeCell ref="A58:F58"/>
    <mergeCell ref="A61:D61"/>
    <mergeCell ref="A59:F59"/>
    <mergeCell ref="E61:F61"/>
    <mergeCell ref="A55:F55"/>
    <mergeCell ref="A56:F56"/>
    <mergeCell ref="A57:F57"/>
  </mergeCells>
  <pageMargins left="0.17" right="0.1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431"/>
  <sheetViews>
    <sheetView tabSelected="1" workbookViewId="0">
      <selection activeCell="A365" sqref="A1:H365"/>
    </sheetView>
  </sheetViews>
  <sheetFormatPr defaultRowHeight="15"/>
  <cols>
    <col min="1" max="1" width="5.7109375" style="1" customWidth="1"/>
    <col min="2" max="2" width="31.5703125" style="1" customWidth="1"/>
    <col min="3" max="3" width="14.85546875" style="1" customWidth="1"/>
    <col min="4" max="4" width="8.140625" style="1" customWidth="1"/>
    <col min="5" max="5" width="26.28515625" style="1" customWidth="1"/>
    <col min="6" max="6" width="11.5703125" style="1" customWidth="1"/>
    <col min="7" max="7" width="9.140625" style="1"/>
    <col min="8" max="9" width="9.140625" style="2"/>
    <col min="10" max="256" width="9.140625" style="1"/>
    <col min="257" max="257" width="5.7109375" style="1" customWidth="1"/>
    <col min="258" max="258" width="31.5703125" style="1" customWidth="1"/>
    <col min="259" max="259" width="14.85546875" style="1" customWidth="1"/>
    <col min="260" max="260" width="8.140625" style="1" customWidth="1"/>
    <col min="261" max="261" width="26.28515625" style="1" customWidth="1"/>
    <col min="262" max="262" width="11.5703125" style="1" customWidth="1"/>
    <col min="263" max="512" width="9.140625" style="1"/>
    <col min="513" max="513" width="5.7109375" style="1" customWidth="1"/>
    <col min="514" max="514" width="31.5703125" style="1" customWidth="1"/>
    <col min="515" max="515" width="14.85546875" style="1" customWidth="1"/>
    <col min="516" max="516" width="8.140625" style="1" customWidth="1"/>
    <col min="517" max="517" width="26.28515625" style="1" customWidth="1"/>
    <col min="518" max="518" width="11.5703125" style="1" customWidth="1"/>
    <col min="519" max="768" width="9.140625" style="1"/>
    <col min="769" max="769" width="5.7109375" style="1" customWidth="1"/>
    <col min="770" max="770" width="31.5703125" style="1" customWidth="1"/>
    <col min="771" max="771" width="14.85546875" style="1" customWidth="1"/>
    <col min="772" max="772" width="8.140625" style="1" customWidth="1"/>
    <col min="773" max="773" width="26.28515625" style="1" customWidth="1"/>
    <col min="774" max="774" width="11.5703125" style="1" customWidth="1"/>
    <col min="775" max="1024" width="9.140625" style="1"/>
    <col min="1025" max="1025" width="5.7109375" style="1" customWidth="1"/>
    <col min="1026" max="1026" width="31.5703125" style="1" customWidth="1"/>
    <col min="1027" max="1027" width="14.85546875" style="1" customWidth="1"/>
    <col min="1028" max="1028" width="8.140625" style="1" customWidth="1"/>
    <col min="1029" max="1029" width="26.28515625" style="1" customWidth="1"/>
    <col min="1030" max="1030" width="11.5703125" style="1" customWidth="1"/>
    <col min="1031" max="1280" width="9.140625" style="1"/>
    <col min="1281" max="1281" width="5.7109375" style="1" customWidth="1"/>
    <col min="1282" max="1282" width="31.5703125" style="1" customWidth="1"/>
    <col min="1283" max="1283" width="14.85546875" style="1" customWidth="1"/>
    <col min="1284" max="1284" width="8.140625" style="1" customWidth="1"/>
    <col min="1285" max="1285" width="26.28515625" style="1" customWidth="1"/>
    <col min="1286" max="1286" width="11.5703125" style="1" customWidth="1"/>
    <col min="1287" max="1536" width="9.140625" style="1"/>
    <col min="1537" max="1537" width="5.7109375" style="1" customWidth="1"/>
    <col min="1538" max="1538" width="31.5703125" style="1" customWidth="1"/>
    <col min="1539" max="1539" width="14.85546875" style="1" customWidth="1"/>
    <col min="1540" max="1540" width="8.140625" style="1" customWidth="1"/>
    <col min="1541" max="1541" width="26.28515625" style="1" customWidth="1"/>
    <col min="1542" max="1542" width="11.5703125" style="1" customWidth="1"/>
    <col min="1543" max="1792" width="9.140625" style="1"/>
    <col min="1793" max="1793" width="5.7109375" style="1" customWidth="1"/>
    <col min="1794" max="1794" width="31.5703125" style="1" customWidth="1"/>
    <col min="1795" max="1795" width="14.85546875" style="1" customWidth="1"/>
    <col min="1796" max="1796" width="8.140625" style="1" customWidth="1"/>
    <col min="1797" max="1797" width="26.28515625" style="1" customWidth="1"/>
    <col min="1798" max="1798" width="11.5703125" style="1" customWidth="1"/>
    <col min="1799" max="2048" width="9.140625" style="1"/>
    <col min="2049" max="2049" width="5.7109375" style="1" customWidth="1"/>
    <col min="2050" max="2050" width="31.5703125" style="1" customWidth="1"/>
    <col min="2051" max="2051" width="14.85546875" style="1" customWidth="1"/>
    <col min="2052" max="2052" width="8.140625" style="1" customWidth="1"/>
    <col min="2053" max="2053" width="26.28515625" style="1" customWidth="1"/>
    <col min="2054" max="2054" width="11.5703125" style="1" customWidth="1"/>
    <col min="2055" max="2304" width="9.140625" style="1"/>
    <col min="2305" max="2305" width="5.7109375" style="1" customWidth="1"/>
    <col min="2306" max="2306" width="31.5703125" style="1" customWidth="1"/>
    <col min="2307" max="2307" width="14.85546875" style="1" customWidth="1"/>
    <col min="2308" max="2308" width="8.140625" style="1" customWidth="1"/>
    <col min="2309" max="2309" width="26.28515625" style="1" customWidth="1"/>
    <col min="2310" max="2310" width="11.5703125" style="1" customWidth="1"/>
    <col min="2311" max="2560" width="9.140625" style="1"/>
    <col min="2561" max="2561" width="5.7109375" style="1" customWidth="1"/>
    <col min="2562" max="2562" width="31.5703125" style="1" customWidth="1"/>
    <col min="2563" max="2563" width="14.85546875" style="1" customWidth="1"/>
    <col min="2564" max="2564" width="8.140625" style="1" customWidth="1"/>
    <col min="2565" max="2565" width="26.28515625" style="1" customWidth="1"/>
    <col min="2566" max="2566" width="11.5703125" style="1" customWidth="1"/>
    <col min="2567" max="2816" width="9.140625" style="1"/>
    <col min="2817" max="2817" width="5.7109375" style="1" customWidth="1"/>
    <col min="2818" max="2818" width="31.5703125" style="1" customWidth="1"/>
    <col min="2819" max="2819" width="14.85546875" style="1" customWidth="1"/>
    <col min="2820" max="2820" width="8.140625" style="1" customWidth="1"/>
    <col min="2821" max="2821" width="26.28515625" style="1" customWidth="1"/>
    <col min="2822" max="2822" width="11.5703125" style="1" customWidth="1"/>
    <col min="2823" max="3072" width="9.140625" style="1"/>
    <col min="3073" max="3073" width="5.7109375" style="1" customWidth="1"/>
    <col min="3074" max="3074" width="31.5703125" style="1" customWidth="1"/>
    <col min="3075" max="3075" width="14.85546875" style="1" customWidth="1"/>
    <col min="3076" max="3076" width="8.140625" style="1" customWidth="1"/>
    <col min="3077" max="3077" width="26.28515625" style="1" customWidth="1"/>
    <col min="3078" max="3078" width="11.5703125" style="1" customWidth="1"/>
    <col min="3079" max="3328" width="9.140625" style="1"/>
    <col min="3329" max="3329" width="5.7109375" style="1" customWidth="1"/>
    <col min="3330" max="3330" width="31.5703125" style="1" customWidth="1"/>
    <col min="3331" max="3331" width="14.85546875" style="1" customWidth="1"/>
    <col min="3332" max="3332" width="8.140625" style="1" customWidth="1"/>
    <col min="3333" max="3333" width="26.28515625" style="1" customWidth="1"/>
    <col min="3334" max="3334" width="11.5703125" style="1" customWidth="1"/>
    <col min="3335" max="3584" width="9.140625" style="1"/>
    <col min="3585" max="3585" width="5.7109375" style="1" customWidth="1"/>
    <col min="3586" max="3586" width="31.5703125" style="1" customWidth="1"/>
    <col min="3587" max="3587" width="14.85546875" style="1" customWidth="1"/>
    <col min="3588" max="3588" width="8.140625" style="1" customWidth="1"/>
    <col min="3589" max="3589" width="26.28515625" style="1" customWidth="1"/>
    <col min="3590" max="3590" width="11.5703125" style="1" customWidth="1"/>
    <col min="3591" max="3840" width="9.140625" style="1"/>
    <col min="3841" max="3841" width="5.7109375" style="1" customWidth="1"/>
    <col min="3842" max="3842" width="31.5703125" style="1" customWidth="1"/>
    <col min="3843" max="3843" width="14.85546875" style="1" customWidth="1"/>
    <col min="3844" max="3844" width="8.140625" style="1" customWidth="1"/>
    <col min="3845" max="3845" width="26.28515625" style="1" customWidth="1"/>
    <col min="3846" max="3846" width="11.5703125" style="1" customWidth="1"/>
    <col min="3847" max="4096" width="9.140625" style="1"/>
    <col min="4097" max="4097" width="5.7109375" style="1" customWidth="1"/>
    <col min="4098" max="4098" width="31.5703125" style="1" customWidth="1"/>
    <col min="4099" max="4099" width="14.85546875" style="1" customWidth="1"/>
    <col min="4100" max="4100" width="8.140625" style="1" customWidth="1"/>
    <col min="4101" max="4101" width="26.28515625" style="1" customWidth="1"/>
    <col min="4102" max="4102" width="11.5703125" style="1" customWidth="1"/>
    <col min="4103" max="4352" width="9.140625" style="1"/>
    <col min="4353" max="4353" width="5.7109375" style="1" customWidth="1"/>
    <col min="4354" max="4354" width="31.5703125" style="1" customWidth="1"/>
    <col min="4355" max="4355" width="14.85546875" style="1" customWidth="1"/>
    <col min="4356" max="4356" width="8.140625" style="1" customWidth="1"/>
    <col min="4357" max="4357" width="26.28515625" style="1" customWidth="1"/>
    <col min="4358" max="4358" width="11.5703125" style="1" customWidth="1"/>
    <col min="4359" max="4608" width="9.140625" style="1"/>
    <col min="4609" max="4609" width="5.7109375" style="1" customWidth="1"/>
    <col min="4610" max="4610" width="31.5703125" style="1" customWidth="1"/>
    <col min="4611" max="4611" width="14.85546875" style="1" customWidth="1"/>
    <col min="4612" max="4612" width="8.140625" style="1" customWidth="1"/>
    <col min="4613" max="4613" width="26.28515625" style="1" customWidth="1"/>
    <col min="4614" max="4614" width="11.5703125" style="1" customWidth="1"/>
    <col min="4615" max="4864" width="9.140625" style="1"/>
    <col min="4865" max="4865" width="5.7109375" style="1" customWidth="1"/>
    <col min="4866" max="4866" width="31.5703125" style="1" customWidth="1"/>
    <col min="4867" max="4867" width="14.85546875" style="1" customWidth="1"/>
    <col min="4868" max="4868" width="8.140625" style="1" customWidth="1"/>
    <col min="4869" max="4869" width="26.28515625" style="1" customWidth="1"/>
    <col min="4870" max="4870" width="11.5703125" style="1" customWidth="1"/>
    <col min="4871" max="5120" width="9.140625" style="1"/>
    <col min="5121" max="5121" width="5.7109375" style="1" customWidth="1"/>
    <col min="5122" max="5122" width="31.5703125" style="1" customWidth="1"/>
    <col min="5123" max="5123" width="14.85546875" style="1" customWidth="1"/>
    <col min="5124" max="5124" width="8.140625" style="1" customWidth="1"/>
    <col min="5125" max="5125" width="26.28515625" style="1" customWidth="1"/>
    <col min="5126" max="5126" width="11.5703125" style="1" customWidth="1"/>
    <col min="5127" max="5376" width="9.140625" style="1"/>
    <col min="5377" max="5377" width="5.7109375" style="1" customWidth="1"/>
    <col min="5378" max="5378" width="31.5703125" style="1" customWidth="1"/>
    <col min="5379" max="5379" width="14.85546875" style="1" customWidth="1"/>
    <col min="5380" max="5380" width="8.140625" style="1" customWidth="1"/>
    <col min="5381" max="5381" width="26.28515625" style="1" customWidth="1"/>
    <col min="5382" max="5382" width="11.5703125" style="1" customWidth="1"/>
    <col min="5383" max="5632" width="9.140625" style="1"/>
    <col min="5633" max="5633" width="5.7109375" style="1" customWidth="1"/>
    <col min="5634" max="5634" width="31.5703125" style="1" customWidth="1"/>
    <col min="5635" max="5635" width="14.85546875" style="1" customWidth="1"/>
    <col min="5636" max="5636" width="8.140625" style="1" customWidth="1"/>
    <col min="5637" max="5637" width="26.28515625" style="1" customWidth="1"/>
    <col min="5638" max="5638" width="11.5703125" style="1" customWidth="1"/>
    <col min="5639" max="5888" width="9.140625" style="1"/>
    <col min="5889" max="5889" width="5.7109375" style="1" customWidth="1"/>
    <col min="5890" max="5890" width="31.5703125" style="1" customWidth="1"/>
    <col min="5891" max="5891" width="14.85546875" style="1" customWidth="1"/>
    <col min="5892" max="5892" width="8.140625" style="1" customWidth="1"/>
    <col min="5893" max="5893" width="26.28515625" style="1" customWidth="1"/>
    <col min="5894" max="5894" width="11.5703125" style="1" customWidth="1"/>
    <col min="5895" max="6144" width="9.140625" style="1"/>
    <col min="6145" max="6145" width="5.7109375" style="1" customWidth="1"/>
    <col min="6146" max="6146" width="31.5703125" style="1" customWidth="1"/>
    <col min="6147" max="6147" width="14.85546875" style="1" customWidth="1"/>
    <col min="6148" max="6148" width="8.140625" style="1" customWidth="1"/>
    <col min="6149" max="6149" width="26.28515625" style="1" customWidth="1"/>
    <col min="6150" max="6150" width="11.5703125" style="1" customWidth="1"/>
    <col min="6151" max="6400" width="9.140625" style="1"/>
    <col min="6401" max="6401" width="5.7109375" style="1" customWidth="1"/>
    <col min="6402" max="6402" width="31.5703125" style="1" customWidth="1"/>
    <col min="6403" max="6403" width="14.85546875" style="1" customWidth="1"/>
    <col min="6404" max="6404" width="8.140625" style="1" customWidth="1"/>
    <col min="6405" max="6405" width="26.28515625" style="1" customWidth="1"/>
    <col min="6406" max="6406" width="11.5703125" style="1" customWidth="1"/>
    <col min="6407" max="6656" width="9.140625" style="1"/>
    <col min="6657" max="6657" width="5.7109375" style="1" customWidth="1"/>
    <col min="6658" max="6658" width="31.5703125" style="1" customWidth="1"/>
    <col min="6659" max="6659" width="14.85546875" style="1" customWidth="1"/>
    <col min="6660" max="6660" width="8.140625" style="1" customWidth="1"/>
    <col min="6661" max="6661" width="26.28515625" style="1" customWidth="1"/>
    <col min="6662" max="6662" width="11.5703125" style="1" customWidth="1"/>
    <col min="6663" max="6912" width="9.140625" style="1"/>
    <col min="6913" max="6913" width="5.7109375" style="1" customWidth="1"/>
    <col min="6914" max="6914" width="31.5703125" style="1" customWidth="1"/>
    <col min="6915" max="6915" width="14.85546875" style="1" customWidth="1"/>
    <col min="6916" max="6916" width="8.140625" style="1" customWidth="1"/>
    <col min="6917" max="6917" width="26.28515625" style="1" customWidth="1"/>
    <col min="6918" max="6918" width="11.5703125" style="1" customWidth="1"/>
    <col min="6919" max="7168" width="9.140625" style="1"/>
    <col min="7169" max="7169" width="5.7109375" style="1" customWidth="1"/>
    <col min="7170" max="7170" width="31.5703125" style="1" customWidth="1"/>
    <col min="7171" max="7171" width="14.85546875" style="1" customWidth="1"/>
    <col min="7172" max="7172" width="8.140625" style="1" customWidth="1"/>
    <col min="7173" max="7173" width="26.28515625" style="1" customWidth="1"/>
    <col min="7174" max="7174" width="11.5703125" style="1" customWidth="1"/>
    <col min="7175" max="7424" width="9.140625" style="1"/>
    <col min="7425" max="7425" width="5.7109375" style="1" customWidth="1"/>
    <col min="7426" max="7426" width="31.5703125" style="1" customWidth="1"/>
    <col min="7427" max="7427" width="14.85546875" style="1" customWidth="1"/>
    <col min="7428" max="7428" width="8.140625" style="1" customWidth="1"/>
    <col min="7429" max="7429" width="26.28515625" style="1" customWidth="1"/>
    <col min="7430" max="7430" width="11.5703125" style="1" customWidth="1"/>
    <col min="7431" max="7680" width="9.140625" style="1"/>
    <col min="7681" max="7681" width="5.7109375" style="1" customWidth="1"/>
    <col min="7682" max="7682" width="31.5703125" style="1" customWidth="1"/>
    <col min="7683" max="7683" width="14.85546875" style="1" customWidth="1"/>
    <col min="7684" max="7684" width="8.140625" style="1" customWidth="1"/>
    <col min="7685" max="7685" width="26.28515625" style="1" customWidth="1"/>
    <col min="7686" max="7686" width="11.5703125" style="1" customWidth="1"/>
    <col min="7687" max="7936" width="9.140625" style="1"/>
    <col min="7937" max="7937" width="5.7109375" style="1" customWidth="1"/>
    <col min="7938" max="7938" width="31.5703125" style="1" customWidth="1"/>
    <col min="7939" max="7939" width="14.85546875" style="1" customWidth="1"/>
    <col min="7940" max="7940" width="8.140625" style="1" customWidth="1"/>
    <col min="7941" max="7941" width="26.28515625" style="1" customWidth="1"/>
    <col min="7942" max="7942" width="11.5703125" style="1" customWidth="1"/>
    <col min="7943" max="8192" width="9.140625" style="1"/>
    <col min="8193" max="8193" width="5.7109375" style="1" customWidth="1"/>
    <col min="8194" max="8194" width="31.5703125" style="1" customWidth="1"/>
    <col min="8195" max="8195" width="14.85546875" style="1" customWidth="1"/>
    <col min="8196" max="8196" width="8.140625" style="1" customWidth="1"/>
    <col min="8197" max="8197" width="26.28515625" style="1" customWidth="1"/>
    <col min="8198" max="8198" width="11.5703125" style="1" customWidth="1"/>
    <col min="8199" max="8448" width="9.140625" style="1"/>
    <col min="8449" max="8449" width="5.7109375" style="1" customWidth="1"/>
    <col min="8450" max="8450" width="31.5703125" style="1" customWidth="1"/>
    <col min="8451" max="8451" width="14.85546875" style="1" customWidth="1"/>
    <col min="8452" max="8452" width="8.140625" style="1" customWidth="1"/>
    <col min="8453" max="8453" width="26.28515625" style="1" customWidth="1"/>
    <col min="8454" max="8454" width="11.5703125" style="1" customWidth="1"/>
    <col min="8455" max="8704" width="9.140625" style="1"/>
    <col min="8705" max="8705" width="5.7109375" style="1" customWidth="1"/>
    <col min="8706" max="8706" width="31.5703125" style="1" customWidth="1"/>
    <col min="8707" max="8707" width="14.85546875" style="1" customWidth="1"/>
    <col min="8708" max="8708" width="8.140625" style="1" customWidth="1"/>
    <col min="8709" max="8709" width="26.28515625" style="1" customWidth="1"/>
    <col min="8710" max="8710" width="11.5703125" style="1" customWidth="1"/>
    <col min="8711" max="8960" width="9.140625" style="1"/>
    <col min="8961" max="8961" width="5.7109375" style="1" customWidth="1"/>
    <col min="8962" max="8962" width="31.5703125" style="1" customWidth="1"/>
    <col min="8963" max="8963" width="14.85546875" style="1" customWidth="1"/>
    <col min="8964" max="8964" width="8.140625" style="1" customWidth="1"/>
    <col min="8965" max="8965" width="26.28515625" style="1" customWidth="1"/>
    <col min="8966" max="8966" width="11.5703125" style="1" customWidth="1"/>
    <col min="8967" max="9216" width="9.140625" style="1"/>
    <col min="9217" max="9217" width="5.7109375" style="1" customWidth="1"/>
    <col min="9218" max="9218" width="31.5703125" style="1" customWidth="1"/>
    <col min="9219" max="9219" width="14.85546875" style="1" customWidth="1"/>
    <col min="9220" max="9220" width="8.140625" style="1" customWidth="1"/>
    <col min="9221" max="9221" width="26.28515625" style="1" customWidth="1"/>
    <col min="9222" max="9222" width="11.5703125" style="1" customWidth="1"/>
    <col min="9223" max="9472" width="9.140625" style="1"/>
    <col min="9473" max="9473" width="5.7109375" style="1" customWidth="1"/>
    <col min="9474" max="9474" width="31.5703125" style="1" customWidth="1"/>
    <col min="9475" max="9475" width="14.85546875" style="1" customWidth="1"/>
    <col min="9476" max="9476" width="8.140625" style="1" customWidth="1"/>
    <col min="9477" max="9477" width="26.28515625" style="1" customWidth="1"/>
    <col min="9478" max="9478" width="11.5703125" style="1" customWidth="1"/>
    <col min="9479" max="9728" width="9.140625" style="1"/>
    <col min="9729" max="9729" width="5.7109375" style="1" customWidth="1"/>
    <col min="9730" max="9730" width="31.5703125" style="1" customWidth="1"/>
    <col min="9731" max="9731" width="14.85546875" style="1" customWidth="1"/>
    <col min="9732" max="9732" width="8.140625" style="1" customWidth="1"/>
    <col min="9733" max="9733" width="26.28515625" style="1" customWidth="1"/>
    <col min="9734" max="9734" width="11.5703125" style="1" customWidth="1"/>
    <col min="9735" max="9984" width="9.140625" style="1"/>
    <col min="9985" max="9985" width="5.7109375" style="1" customWidth="1"/>
    <col min="9986" max="9986" width="31.5703125" style="1" customWidth="1"/>
    <col min="9987" max="9987" width="14.85546875" style="1" customWidth="1"/>
    <col min="9988" max="9988" width="8.140625" style="1" customWidth="1"/>
    <col min="9989" max="9989" width="26.28515625" style="1" customWidth="1"/>
    <col min="9990" max="9990" width="11.5703125" style="1" customWidth="1"/>
    <col min="9991" max="10240" width="9.140625" style="1"/>
    <col min="10241" max="10241" width="5.7109375" style="1" customWidth="1"/>
    <col min="10242" max="10242" width="31.5703125" style="1" customWidth="1"/>
    <col min="10243" max="10243" width="14.85546875" style="1" customWidth="1"/>
    <col min="10244" max="10244" width="8.140625" style="1" customWidth="1"/>
    <col min="10245" max="10245" width="26.28515625" style="1" customWidth="1"/>
    <col min="10246" max="10246" width="11.5703125" style="1" customWidth="1"/>
    <col min="10247" max="10496" width="9.140625" style="1"/>
    <col min="10497" max="10497" width="5.7109375" style="1" customWidth="1"/>
    <col min="10498" max="10498" width="31.5703125" style="1" customWidth="1"/>
    <col min="10499" max="10499" width="14.85546875" style="1" customWidth="1"/>
    <col min="10500" max="10500" width="8.140625" style="1" customWidth="1"/>
    <col min="10501" max="10501" width="26.28515625" style="1" customWidth="1"/>
    <col min="10502" max="10502" width="11.5703125" style="1" customWidth="1"/>
    <col min="10503" max="10752" width="9.140625" style="1"/>
    <col min="10753" max="10753" width="5.7109375" style="1" customWidth="1"/>
    <col min="10754" max="10754" width="31.5703125" style="1" customWidth="1"/>
    <col min="10755" max="10755" width="14.85546875" style="1" customWidth="1"/>
    <col min="10756" max="10756" width="8.140625" style="1" customWidth="1"/>
    <col min="10757" max="10757" width="26.28515625" style="1" customWidth="1"/>
    <col min="10758" max="10758" width="11.5703125" style="1" customWidth="1"/>
    <col min="10759" max="11008" width="9.140625" style="1"/>
    <col min="11009" max="11009" width="5.7109375" style="1" customWidth="1"/>
    <col min="11010" max="11010" width="31.5703125" style="1" customWidth="1"/>
    <col min="11011" max="11011" width="14.85546875" style="1" customWidth="1"/>
    <col min="11012" max="11012" width="8.140625" style="1" customWidth="1"/>
    <col min="11013" max="11013" width="26.28515625" style="1" customWidth="1"/>
    <col min="11014" max="11014" width="11.5703125" style="1" customWidth="1"/>
    <col min="11015" max="11264" width="9.140625" style="1"/>
    <col min="11265" max="11265" width="5.7109375" style="1" customWidth="1"/>
    <col min="11266" max="11266" width="31.5703125" style="1" customWidth="1"/>
    <col min="11267" max="11267" width="14.85546875" style="1" customWidth="1"/>
    <col min="11268" max="11268" width="8.140625" style="1" customWidth="1"/>
    <col min="11269" max="11269" width="26.28515625" style="1" customWidth="1"/>
    <col min="11270" max="11270" width="11.5703125" style="1" customWidth="1"/>
    <col min="11271" max="11520" width="9.140625" style="1"/>
    <col min="11521" max="11521" width="5.7109375" style="1" customWidth="1"/>
    <col min="11522" max="11522" width="31.5703125" style="1" customWidth="1"/>
    <col min="11523" max="11523" width="14.85546875" style="1" customWidth="1"/>
    <col min="11524" max="11524" width="8.140625" style="1" customWidth="1"/>
    <col min="11525" max="11525" width="26.28515625" style="1" customWidth="1"/>
    <col min="11526" max="11526" width="11.5703125" style="1" customWidth="1"/>
    <col min="11527" max="11776" width="9.140625" style="1"/>
    <col min="11777" max="11777" width="5.7109375" style="1" customWidth="1"/>
    <col min="11778" max="11778" width="31.5703125" style="1" customWidth="1"/>
    <col min="11779" max="11779" width="14.85546875" style="1" customWidth="1"/>
    <col min="11780" max="11780" width="8.140625" style="1" customWidth="1"/>
    <col min="11781" max="11781" width="26.28515625" style="1" customWidth="1"/>
    <col min="11782" max="11782" width="11.5703125" style="1" customWidth="1"/>
    <col min="11783" max="12032" width="9.140625" style="1"/>
    <col min="12033" max="12033" width="5.7109375" style="1" customWidth="1"/>
    <col min="12034" max="12034" width="31.5703125" style="1" customWidth="1"/>
    <col min="12035" max="12035" width="14.85546875" style="1" customWidth="1"/>
    <col min="12036" max="12036" width="8.140625" style="1" customWidth="1"/>
    <col min="12037" max="12037" width="26.28515625" style="1" customWidth="1"/>
    <col min="12038" max="12038" width="11.5703125" style="1" customWidth="1"/>
    <col min="12039" max="12288" width="9.140625" style="1"/>
    <col min="12289" max="12289" width="5.7109375" style="1" customWidth="1"/>
    <col min="12290" max="12290" width="31.5703125" style="1" customWidth="1"/>
    <col min="12291" max="12291" width="14.85546875" style="1" customWidth="1"/>
    <col min="12292" max="12292" width="8.140625" style="1" customWidth="1"/>
    <col min="12293" max="12293" width="26.28515625" style="1" customWidth="1"/>
    <col min="12294" max="12294" width="11.5703125" style="1" customWidth="1"/>
    <col min="12295" max="12544" width="9.140625" style="1"/>
    <col min="12545" max="12545" width="5.7109375" style="1" customWidth="1"/>
    <col min="12546" max="12546" width="31.5703125" style="1" customWidth="1"/>
    <col min="12547" max="12547" width="14.85546875" style="1" customWidth="1"/>
    <col min="12548" max="12548" width="8.140625" style="1" customWidth="1"/>
    <col min="12549" max="12549" width="26.28515625" style="1" customWidth="1"/>
    <col min="12550" max="12550" width="11.5703125" style="1" customWidth="1"/>
    <col min="12551" max="12800" width="9.140625" style="1"/>
    <col min="12801" max="12801" width="5.7109375" style="1" customWidth="1"/>
    <col min="12802" max="12802" width="31.5703125" style="1" customWidth="1"/>
    <col min="12803" max="12803" width="14.85546875" style="1" customWidth="1"/>
    <col min="12804" max="12804" width="8.140625" style="1" customWidth="1"/>
    <col min="12805" max="12805" width="26.28515625" style="1" customWidth="1"/>
    <col min="12806" max="12806" width="11.5703125" style="1" customWidth="1"/>
    <col min="12807" max="13056" width="9.140625" style="1"/>
    <col min="13057" max="13057" width="5.7109375" style="1" customWidth="1"/>
    <col min="13058" max="13058" width="31.5703125" style="1" customWidth="1"/>
    <col min="13059" max="13059" width="14.85546875" style="1" customWidth="1"/>
    <col min="13060" max="13060" width="8.140625" style="1" customWidth="1"/>
    <col min="13061" max="13061" width="26.28515625" style="1" customWidth="1"/>
    <col min="13062" max="13062" width="11.5703125" style="1" customWidth="1"/>
    <col min="13063" max="13312" width="9.140625" style="1"/>
    <col min="13313" max="13313" width="5.7109375" style="1" customWidth="1"/>
    <col min="13314" max="13314" width="31.5703125" style="1" customWidth="1"/>
    <col min="13315" max="13315" width="14.85546875" style="1" customWidth="1"/>
    <col min="13316" max="13316" width="8.140625" style="1" customWidth="1"/>
    <col min="13317" max="13317" width="26.28515625" style="1" customWidth="1"/>
    <col min="13318" max="13318" width="11.5703125" style="1" customWidth="1"/>
    <col min="13319" max="13568" width="9.140625" style="1"/>
    <col min="13569" max="13569" width="5.7109375" style="1" customWidth="1"/>
    <col min="13570" max="13570" width="31.5703125" style="1" customWidth="1"/>
    <col min="13571" max="13571" width="14.85546875" style="1" customWidth="1"/>
    <col min="13572" max="13572" width="8.140625" style="1" customWidth="1"/>
    <col min="13573" max="13573" width="26.28515625" style="1" customWidth="1"/>
    <col min="13574" max="13574" width="11.5703125" style="1" customWidth="1"/>
    <col min="13575" max="13824" width="9.140625" style="1"/>
    <col min="13825" max="13825" width="5.7109375" style="1" customWidth="1"/>
    <col min="13826" max="13826" width="31.5703125" style="1" customWidth="1"/>
    <col min="13827" max="13827" width="14.85546875" style="1" customWidth="1"/>
    <col min="13828" max="13828" width="8.140625" style="1" customWidth="1"/>
    <col min="13829" max="13829" width="26.28515625" style="1" customWidth="1"/>
    <col min="13830" max="13830" width="11.5703125" style="1" customWidth="1"/>
    <col min="13831" max="14080" width="9.140625" style="1"/>
    <col min="14081" max="14081" width="5.7109375" style="1" customWidth="1"/>
    <col min="14082" max="14082" width="31.5703125" style="1" customWidth="1"/>
    <col min="14083" max="14083" width="14.85546875" style="1" customWidth="1"/>
    <col min="14084" max="14084" width="8.140625" style="1" customWidth="1"/>
    <col min="14085" max="14085" width="26.28515625" style="1" customWidth="1"/>
    <col min="14086" max="14086" width="11.5703125" style="1" customWidth="1"/>
    <col min="14087" max="14336" width="9.140625" style="1"/>
    <col min="14337" max="14337" width="5.7109375" style="1" customWidth="1"/>
    <col min="14338" max="14338" width="31.5703125" style="1" customWidth="1"/>
    <col min="14339" max="14339" width="14.85546875" style="1" customWidth="1"/>
    <col min="14340" max="14340" width="8.140625" style="1" customWidth="1"/>
    <col min="14341" max="14341" width="26.28515625" style="1" customWidth="1"/>
    <col min="14342" max="14342" width="11.5703125" style="1" customWidth="1"/>
    <col min="14343" max="14592" width="9.140625" style="1"/>
    <col min="14593" max="14593" width="5.7109375" style="1" customWidth="1"/>
    <col min="14594" max="14594" width="31.5703125" style="1" customWidth="1"/>
    <col min="14595" max="14595" width="14.85546875" style="1" customWidth="1"/>
    <col min="14596" max="14596" width="8.140625" style="1" customWidth="1"/>
    <col min="14597" max="14597" width="26.28515625" style="1" customWidth="1"/>
    <col min="14598" max="14598" width="11.5703125" style="1" customWidth="1"/>
    <col min="14599" max="14848" width="9.140625" style="1"/>
    <col min="14849" max="14849" width="5.7109375" style="1" customWidth="1"/>
    <col min="14850" max="14850" width="31.5703125" style="1" customWidth="1"/>
    <col min="14851" max="14851" width="14.85546875" style="1" customWidth="1"/>
    <col min="14852" max="14852" width="8.140625" style="1" customWidth="1"/>
    <col min="14853" max="14853" width="26.28515625" style="1" customWidth="1"/>
    <col min="14854" max="14854" width="11.5703125" style="1" customWidth="1"/>
    <col min="14855" max="15104" width="9.140625" style="1"/>
    <col min="15105" max="15105" width="5.7109375" style="1" customWidth="1"/>
    <col min="15106" max="15106" width="31.5703125" style="1" customWidth="1"/>
    <col min="15107" max="15107" width="14.85546875" style="1" customWidth="1"/>
    <col min="15108" max="15108" width="8.140625" style="1" customWidth="1"/>
    <col min="15109" max="15109" width="26.28515625" style="1" customWidth="1"/>
    <col min="15110" max="15110" width="11.5703125" style="1" customWidth="1"/>
    <col min="15111" max="15360" width="9.140625" style="1"/>
    <col min="15361" max="15361" width="5.7109375" style="1" customWidth="1"/>
    <col min="15362" max="15362" width="31.5703125" style="1" customWidth="1"/>
    <col min="15363" max="15363" width="14.85546875" style="1" customWidth="1"/>
    <col min="15364" max="15364" width="8.140625" style="1" customWidth="1"/>
    <col min="15365" max="15365" width="26.28515625" style="1" customWidth="1"/>
    <col min="15366" max="15366" width="11.5703125" style="1" customWidth="1"/>
    <col min="15367" max="15616" width="9.140625" style="1"/>
    <col min="15617" max="15617" width="5.7109375" style="1" customWidth="1"/>
    <col min="15618" max="15618" width="31.5703125" style="1" customWidth="1"/>
    <col min="15619" max="15619" width="14.85546875" style="1" customWidth="1"/>
    <col min="15620" max="15620" width="8.140625" style="1" customWidth="1"/>
    <col min="15621" max="15621" width="26.28515625" style="1" customWidth="1"/>
    <col min="15622" max="15622" width="11.5703125" style="1" customWidth="1"/>
    <col min="15623" max="15872" width="9.140625" style="1"/>
    <col min="15873" max="15873" width="5.7109375" style="1" customWidth="1"/>
    <col min="15874" max="15874" width="31.5703125" style="1" customWidth="1"/>
    <col min="15875" max="15875" width="14.85546875" style="1" customWidth="1"/>
    <col min="15876" max="15876" width="8.140625" style="1" customWidth="1"/>
    <col min="15877" max="15877" width="26.28515625" style="1" customWidth="1"/>
    <col min="15878" max="15878" width="11.5703125" style="1" customWidth="1"/>
    <col min="15879" max="16128" width="9.140625" style="1"/>
    <col min="16129" max="16129" width="5.7109375" style="1" customWidth="1"/>
    <col min="16130" max="16130" width="31.5703125" style="1" customWidth="1"/>
    <col min="16131" max="16131" width="14.85546875" style="1" customWidth="1"/>
    <col min="16132" max="16132" width="8.140625" style="1" customWidth="1"/>
    <col min="16133" max="16133" width="26.28515625" style="1" customWidth="1"/>
    <col min="16134" max="16134" width="11.5703125" style="1" customWidth="1"/>
    <col min="16135" max="16384" width="9.140625" style="1"/>
  </cols>
  <sheetData>
    <row r="2" spans="1:6" ht="18.75" customHeight="1"/>
    <row r="3" spans="1:6" ht="15.75" customHeight="1">
      <c r="A3" s="230" t="s">
        <v>0</v>
      </c>
      <c r="B3" s="230"/>
      <c r="C3" s="230"/>
      <c r="D3" s="230"/>
      <c r="E3" s="230"/>
      <c r="F3" s="230"/>
    </row>
    <row r="4" spans="1:6" ht="41.25" customHeight="1">
      <c r="A4" s="231" t="s">
        <v>190</v>
      </c>
      <c r="B4" s="231"/>
      <c r="C4" s="231"/>
      <c r="D4" s="231"/>
      <c r="E4" s="231"/>
      <c r="F4" s="231"/>
    </row>
    <row r="5" spans="1:6" ht="15.75" thickBot="1">
      <c r="A5" s="223" t="s">
        <v>1</v>
      </c>
      <c r="B5" s="223"/>
      <c r="C5" s="223"/>
      <c r="D5" s="223"/>
      <c r="E5" s="223"/>
      <c r="F5" s="223"/>
    </row>
    <row r="6" spans="1:6">
      <c r="A6" s="3" t="s">
        <v>2</v>
      </c>
      <c r="B6" s="224" t="s">
        <v>3</v>
      </c>
      <c r="C6" s="224"/>
      <c r="D6" s="224"/>
      <c r="E6" s="224"/>
      <c r="F6" s="4" t="s">
        <v>4</v>
      </c>
    </row>
    <row r="7" spans="1:6" ht="15" customHeight="1">
      <c r="A7" s="5">
        <v>1</v>
      </c>
      <c r="B7" s="220" t="s">
        <v>5</v>
      </c>
      <c r="C7" s="220"/>
      <c r="D7" s="220"/>
      <c r="E7" s="220"/>
      <c r="F7" s="131"/>
    </row>
    <row r="8" spans="1:6" ht="15" customHeight="1">
      <c r="A8" s="5"/>
      <c r="B8" s="206" t="s">
        <v>174</v>
      </c>
      <c r="C8" s="206"/>
      <c r="D8" s="206"/>
      <c r="E8" s="206"/>
      <c r="F8" s="6">
        <v>1695.68</v>
      </c>
    </row>
    <row r="9" spans="1:6">
      <c r="A9" s="5"/>
      <c r="B9" s="206" t="s">
        <v>173</v>
      </c>
      <c r="C9" s="206"/>
      <c r="D9" s="206"/>
      <c r="E9" s="206"/>
      <c r="F9" s="6">
        <v>1576.97</v>
      </c>
    </row>
    <row r="10" spans="1:6" ht="15" customHeight="1">
      <c r="A10" s="5"/>
      <c r="B10" s="207" t="s">
        <v>151</v>
      </c>
      <c r="C10" s="208"/>
      <c r="D10" s="208"/>
      <c r="E10" s="209"/>
      <c r="F10" s="6">
        <v>162</v>
      </c>
    </row>
    <row r="11" spans="1:6" ht="15" customHeight="1">
      <c r="A11" s="5">
        <v>2</v>
      </c>
      <c r="B11" s="225" t="s">
        <v>6</v>
      </c>
      <c r="C11" s="226"/>
      <c r="D11" s="226"/>
      <c r="E11" s="226"/>
      <c r="F11" s="7">
        <f>F12+F27+F32+F33+F34+F22+F25-F25</f>
        <v>1349.22</v>
      </c>
    </row>
    <row r="12" spans="1:6" ht="15" customHeight="1">
      <c r="A12" s="5">
        <v>3</v>
      </c>
      <c r="B12" s="218" t="s">
        <v>105</v>
      </c>
      <c r="C12" s="218"/>
      <c r="D12" s="218"/>
      <c r="E12" s="218"/>
      <c r="F12" s="7">
        <f>F13+F14+F16+F17+F18+F19+F20+F21+F23+F24+F25+F27</f>
        <v>1227.3900000000001</v>
      </c>
    </row>
    <row r="13" spans="1:6" ht="15" customHeight="1">
      <c r="A13" s="5"/>
      <c r="B13" s="219" t="s">
        <v>7</v>
      </c>
      <c r="C13" s="219"/>
      <c r="D13" s="219"/>
      <c r="E13" s="219"/>
      <c r="F13" s="6">
        <f>F56</f>
        <v>640.82000000000005</v>
      </c>
    </row>
    <row r="14" spans="1:6" ht="15" customHeight="1">
      <c r="A14" s="5"/>
      <c r="B14" s="220" t="s">
        <v>107</v>
      </c>
      <c r="C14" s="221"/>
      <c r="D14" s="221"/>
      <c r="E14" s="221"/>
      <c r="F14" s="7">
        <f>F48</f>
        <v>96.25</v>
      </c>
    </row>
    <row r="15" spans="1:6" ht="15" customHeight="1">
      <c r="A15" s="5"/>
      <c r="B15" s="213" t="s">
        <v>179</v>
      </c>
      <c r="C15" s="214"/>
      <c r="D15" s="214"/>
      <c r="E15" s="215"/>
      <c r="F15" s="136">
        <v>7.79</v>
      </c>
    </row>
    <row r="16" spans="1:6" ht="13.5" customHeight="1">
      <c r="A16" s="5"/>
      <c r="B16" s="212" t="s">
        <v>8</v>
      </c>
      <c r="C16" s="212"/>
      <c r="D16" s="212"/>
      <c r="E16" s="212"/>
      <c r="F16" s="136">
        <v>73.64</v>
      </c>
    </row>
    <row r="17" spans="1:6">
      <c r="A17" s="5"/>
      <c r="B17" s="212" t="s">
        <v>9</v>
      </c>
      <c r="C17" s="212"/>
      <c r="D17" s="212"/>
      <c r="E17" s="212"/>
      <c r="F17" s="136">
        <v>60.1</v>
      </c>
    </row>
    <row r="18" spans="1:6">
      <c r="A18" s="5"/>
      <c r="B18" s="212" t="s">
        <v>10</v>
      </c>
      <c r="C18" s="212"/>
      <c r="D18" s="212"/>
      <c r="E18" s="212"/>
      <c r="F18" s="136">
        <v>70.47</v>
      </c>
    </row>
    <row r="19" spans="1:6" ht="15" customHeight="1">
      <c r="A19" s="5"/>
      <c r="B19" s="213" t="s">
        <v>11</v>
      </c>
      <c r="C19" s="214"/>
      <c r="D19" s="214"/>
      <c r="E19" s="215"/>
      <c r="F19" s="136">
        <v>191.56</v>
      </c>
    </row>
    <row r="20" spans="1:6">
      <c r="A20" s="5"/>
      <c r="B20" s="213" t="s">
        <v>187</v>
      </c>
      <c r="C20" s="214"/>
      <c r="D20" s="214"/>
      <c r="E20" s="215"/>
      <c r="F20" s="136">
        <v>10.44</v>
      </c>
    </row>
    <row r="21" spans="1:6">
      <c r="A21" s="5"/>
      <c r="B21" s="213" t="s">
        <v>188</v>
      </c>
      <c r="C21" s="214"/>
      <c r="D21" s="214"/>
      <c r="E21" s="215"/>
      <c r="F21" s="136">
        <v>24.33</v>
      </c>
    </row>
    <row r="22" spans="1:6">
      <c r="A22" s="5"/>
      <c r="B22" s="222" t="s">
        <v>168</v>
      </c>
      <c r="C22" s="222"/>
      <c r="D22" s="222"/>
      <c r="E22" s="222"/>
      <c r="F22" s="140">
        <v>56.01</v>
      </c>
    </row>
    <row r="23" spans="1:6" ht="15" customHeight="1">
      <c r="A23" s="5"/>
      <c r="B23" s="207" t="s">
        <v>163</v>
      </c>
      <c r="C23" s="208"/>
      <c r="D23" s="208"/>
      <c r="E23" s="209"/>
      <c r="F23" s="136">
        <v>10.53</v>
      </c>
    </row>
    <row r="24" spans="1:6" ht="17.25" customHeight="1">
      <c r="A24" s="5"/>
      <c r="B24" s="212" t="s">
        <v>13</v>
      </c>
      <c r="C24" s="212"/>
      <c r="D24" s="212"/>
      <c r="E24" s="212"/>
      <c r="F24" s="136">
        <v>23.94</v>
      </c>
    </row>
    <row r="25" spans="1:6" ht="15" customHeight="1">
      <c r="A25" s="5"/>
      <c r="B25" s="213" t="s">
        <v>164</v>
      </c>
      <c r="C25" s="214"/>
      <c r="D25" s="214"/>
      <c r="E25" s="215"/>
      <c r="F25" s="136">
        <v>17.809999999999999</v>
      </c>
    </row>
    <row r="26" spans="1:6" ht="18" customHeight="1">
      <c r="A26" s="5"/>
      <c r="B26" s="133" t="s">
        <v>180</v>
      </c>
      <c r="C26" s="134"/>
      <c r="D26" s="134"/>
      <c r="E26" s="135"/>
      <c r="F26" s="136">
        <v>2.5499999999999998</v>
      </c>
    </row>
    <row r="27" spans="1:6" ht="15.75" customHeight="1">
      <c r="A27" s="5"/>
      <c r="B27" s="213" t="s">
        <v>150</v>
      </c>
      <c r="C27" s="214"/>
      <c r="D27" s="214"/>
      <c r="E27" s="215"/>
      <c r="F27" s="136">
        <v>7.5</v>
      </c>
    </row>
    <row r="28" spans="1:6">
      <c r="A28" s="5"/>
      <c r="B28" s="213" t="s">
        <v>183</v>
      </c>
      <c r="C28" s="214"/>
      <c r="D28" s="214"/>
      <c r="E28" s="215"/>
      <c r="F28" s="6">
        <v>1.54</v>
      </c>
    </row>
    <row r="29" spans="1:6">
      <c r="A29" s="5"/>
      <c r="B29" s="213" t="s">
        <v>184</v>
      </c>
      <c r="C29" s="214"/>
      <c r="D29" s="214"/>
      <c r="E29" s="215"/>
      <c r="F29" s="6">
        <v>3.31</v>
      </c>
    </row>
    <row r="30" spans="1:6" ht="15" customHeight="1">
      <c r="A30" s="5"/>
      <c r="B30" s="213" t="s">
        <v>167</v>
      </c>
      <c r="C30" s="214"/>
      <c r="D30" s="214"/>
      <c r="E30" s="215"/>
      <c r="F30" s="6">
        <v>9.18</v>
      </c>
    </row>
    <row r="31" spans="1:6">
      <c r="A31" s="5"/>
      <c r="B31" s="213" t="s">
        <v>143</v>
      </c>
      <c r="C31" s="214"/>
      <c r="D31" s="214"/>
      <c r="E31" s="215"/>
      <c r="F31" s="6">
        <v>30</v>
      </c>
    </row>
    <row r="32" spans="1:6">
      <c r="A32" s="5"/>
      <c r="B32" s="213" t="s">
        <v>125</v>
      </c>
      <c r="C32" s="214"/>
      <c r="D32" s="214"/>
      <c r="E32" s="215"/>
      <c r="F32" s="136">
        <v>30</v>
      </c>
    </row>
    <row r="33" spans="1:6" ht="16.5" customHeight="1">
      <c r="A33" s="5"/>
      <c r="B33" s="213" t="s">
        <v>131</v>
      </c>
      <c r="C33" s="214"/>
      <c r="D33" s="214"/>
      <c r="E33" s="215"/>
      <c r="F33" s="6">
        <v>0.85</v>
      </c>
    </row>
    <row r="34" spans="1:6">
      <c r="A34" s="5"/>
      <c r="B34" s="213" t="s">
        <v>165</v>
      </c>
      <c r="C34" s="214"/>
      <c r="D34" s="214"/>
      <c r="E34" s="215"/>
      <c r="F34" s="6">
        <v>27.47</v>
      </c>
    </row>
    <row r="35" spans="1:6" ht="16.5" customHeight="1">
      <c r="A35" s="5">
        <v>4</v>
      </c>
      <c r="B35" s="216" t="s">
        <v>182</v>
      </c>
      <c r="C35" s="216"/>
      <c r="D35" s="216"/>
      <c r="E35" s="216"/>
      <c r="F35" s="8">
        <v>1369.08</v>
      </c>
    </row>
    <row r="36" spans="1:6">
      <c r="A36" s="68">
        <v>5</v>
      </c>
      <c r="B36" s="217" t="s">
        <v>169</v>
      </c>
      <c r="C36" s="217"/>
      <c r="D36" s="217"/>
      <c r="E36" s="217"/>
      <c r="F36" s="69">
        <v>-34.07</v>
      </c>
    </row>
    <row r="37" spans="1:6">
      <c r="A37" s="68">
        <v>6</v>
      </c>
      <c r="B37" s="203" t="s">
        <v>166</v>
      </c>
      <c r="C37" s="203"/>
      <c r="D37" s="203"/>
      <c r="E37" s="203"/>
      <c r="F37" s="69">
        <v>530.09</v>
      </c>
    </row>
    <row r="38" spans="1:6" ht="15" customHeight="1">
      <c r="A38" s="9">
        <v>7</v>
      </c>
      <c r="B38" s="203" t="s">
        <v>189</v>
      </c>
      <c r="C38" s="203"/>
      <c r="D38" s="203"/>
      <c r="E38" s="203"/>
      <c r="F38" s="10">
        <f>F36+F12-F35</f>
        <v>-175.75999999999976</v>
      </c>
    </row>
    <row r="39" spans="1:6" ht="15.75" thickBot="1">
      <c r="A39" s="67">
        <v>8</v>
      </c>
      <c r="B39" s="203" t="s">
        <v>170</v>
      </c>
      <c r="C39" s="203"/>
      <c r="D39" s="203"/>
      <c r="E39" s="203"/>
      <c r="F39" s="11">
        <f>F37+F8-F9</f>
        <v>648.79999999999995</v>
      </c>
    </row>
    <row r="40" spans="1:6" ht="15.75" thickBot="1">
      <c r="A40" s="13"/>
      <c r="B40" s="14"/>
      <c r="C40" s="14"/>
      <c r="D40" s="14"/>
      <c r="E40" s="204" t="s">
        <v>15</v>
      </c>
      <c r="F40" s="204"/>
    </row>
    <row r="41" spans="1:6" ht="15" customHeight="1">
      <c r="A41" s="3" t="s">
        <v>2</v>
      </c>
      <c r="B41" s="205" t="s">
        <v>181</v>
      </c>
      <c r="C41" s="205"/>
      <c r="D41" s="205"/>
      <c r="E41" s="205"/>
      <c r="F41" s="15" t="s">
        <v>4</v>
      </c>
    </row>
    <row r="42" spans="1:6">
      <c r="A42" s="5">
        <v>1</v>
      </c>
      <c r="B42" s="206" t="s">
        <v>175</v>
      </c>
      <c r="C42" s="206"/>
      <c r="D42" s="206"/>
      <c r="E42" s="206"/>
      <c r="F42" s="137">
        <v>0.9</v>
      </c>
    </row>
    <row r="43" spans="1:6">
      <c r="A43" s="17">
        <v>2</v>
      </c>
      <c r="B43" s="207" t="s">
        <v>176</v>
      </c>
      <c r="C43" s="208"/>
      <c r="D43" s="208"/>
      <c r="E43" s="209"/>
      <c r="F43" s="138">
        <v>26.75</v>
      </c>
    </row>
    <row r="44" spans="1:6" ht="15" customHeight="1">
      <c r="A44" s="17">
        <v>3</v>
      </c>
      <c r="B44" s="207" t="s">
        <v>116</v>
      </c>
      <c r="C44" s="208"/>
      <c r="D44" s="208"/>
      <c r="E44" s="209"/>
      <c r="F44" s="18">
        <v>0.76</v>
      </c>
    </row>
    <row r="45" spans="1:6" ht="15" customHeight="1">
      <c r="A45" s="17">
        <v>4</v>
      </c>
      <c r="B45" s="207" t="s">
        <v>177</v>
      </c>
      <c r="C45" s="208"/>
      <c r="D45" s="208"/>
      <c r="E45" s="209"/>
      <c r="F45" s="138">
        <v>33.11</v>
      </c>
    </row>
    <row r="46" spans="1:6" ht="16.5" customHeight="1">
      <c r="A46" s="17">
        <v>5</v>
      </c>
      <c r="B46" s="207" t="s">
        <v>191</v>
      </c>
      <c r="C46" s="208"/>
      <c r="D46" s="208"/>
      <c r="E46" s="209"/>
      <c r="F46" s="138">
        <v>10</v>
      </c>
    </row>
    <row r="47" spans="1:6" ht="15" customHeight="1">
      <c r="A47" s="17">
        <v>6</v>
      </c>
      <c r="B47" s="207" t="s">
        <v>178</v>
      </c>
      <c r="C47" s="208"/>
      <c r="D47" s="208"/>
      <c r="E47" s="209"/>
      <c r="F47" s="18">
        <v>24.73</v>
      </c>
    </row>
    <row r="48" spans="1:6" ht="15" customHeight="1" thickBot="1">
      <c r="A48" s="19"/>
      <c r="B48" s="210" t="s">
        <v>16</v>
      </c>
      <c r="C48" s="211"/>
      <c r="D48" s="211"/>
      <c r="E48" s="211"/>
      <c r="F48" s="20">
        <f>F42+F43+F44+F45+F46+F47</f>
        <v>96.25</v>
      </c>
    </row>
    <row r="49" spans="1:6" ht="15" customHeight="1">
      <c r="A49" s="195" t="s">
        <v>17</v>
      </c>
      <c r="B49" s="195"/>
      <c r="C49" s="195"/>
      <c r="D49" s="195"/>
      <c r="E49" s="195"/>
      <c r="F49" s="195"/>
    </row>
    <row r="50" spans="1:6" ht="15" customHeight="1">
      <c r="A50" s="21" t="s">
        <v>2</v>
      </c>
      <c r="B50" s="196" t="s">
        <v>18</v>
      </c>
      <c r="C50" s="197"/>
      <c r="D50" s="197"/>
      <c r="E50" s="198"/>
      <c r="F50" s="132" t="s">
        <v>19</v>
      </c>
    </row>
    <row r="51" spans="1:6" ht="15" customHeight="1">
      <c r="A51" s="22">
        <v>1</v>
      </c>
      <c r="B51" s="199" t="s">
        <v>20</v>
      </c>
      <c r="C51" s="200"/>
      <c r="D51" s="200"/>
      <c r="E51" s="201"/>
      <c r="F51" s="23">
        <v>139.13999999999999</v>
      </c>
    </row>
    <row r="52" spans="1:6" ht="14.25" customHeight="1">
      <c r="A52" s="22">
        <v>2</v>
      </c>
      <c r="B52" s="199" t="s">
        <v>21</v>
      </c>
      <c r="C52" s="200"/>
      <c r="D52" s="200"/>
      <c r="E52" s="201"/>
      <c r="F52" s="23">
        <v>326.16000000000003</v>
      </c>
    </row>
    <row r="53" spans="1:6" ht="15.75" customHeight="1">
      <c r="A53" s="22">
        <v>3</v>
      </c>
      <c r="B53" s="199" t="s">
        <v>22</v>
      </c>
      <c r="C53" s="200"/>
      <c r="D53" s="200"/>
      <c r="E53" s="201"/>
      <c r="F53" s="23">
        <v>127.57</v>
      </c>
    </row>
    <row r="54" spans="1:6" ht="16.5" customHeight="1">
      <c r="A54" s="22">
        <v>4</v>
      </c>
      <c r="B54" s="199" t="s">
        <v>23</v>
      </c>
      <c r="C54" s="200"/>
      <c r="D54" s="200"/>
      <c r="E54" s="201"/>
      <c r="F54" s="23">
        <v>103.96</v>
      </c>
    </row>
    <row r="55" spans="1:6" ht="15.75" customHeight="1">
      <c r="A55" s="22">
        <v>6</v>
      </c>
      <c r="B55" s="199" t="s">
        <v>132</v>
      </c>
      <c r="C55" s="200"/>
      <c r="D55" s="200"/>
      <c r="E55" s="201"/>
      <c r="F55" s="139">
        <v>-56.01</v>
      </c>
    </row>
    <row r="56" spans="1:6" ht="15.75" customHeight="1">
      <c r="A56" s="196" t="s">
        <v>16</v>
      </c>
      <c r="B56" s="197"/>
      <c r="C56" s="197"/>
      <c r="D56" s="197"/>
      <c r="E56" s="198"/>
      <c r="F56" s="8">
        <f>F55+F53+F52+F51+F54</f>
        <v>640.82000000000005</v>
      </c>
    </row>
    <row r="57" spans="1:6" ht="23.25" customHeight="1">
      <c r="A57" s="202" t="s">
        <v>24</v>
      </c>
      <c r="B57" s="202"/>
      <c r="C57" s="202"/>
      <c r="D57" s="202"/>
      <c r="E57" s="202"/>
      <c r="F57" s="202"/>
    </row>
    <row r="58" spans="1:6" ht="15" customHeight="1">
      <c r="A58" s="193" t="s">
        <v>25</v>
      </c>
      <c r="B58" s="193"/>
      <c r="C58" s="24"/>
      <c r="D58" s="24"/>
      <c r="E58" s="24"/>
      <c r="F58" s="25"/>
    </row>
    <row r="59" spans="1:6">
      <c r="A59" s="194" t="s">
        <v>186</v>
      </c>
      <c r="B59" s="194"/>
      <c r="C59" s="194"/>
      <c r="D59" s="194"/>
      <c r="E59" s="194"/>
      <c r="F59" s="194"/>
    </row>
    <row r="60" spans="1:6" ht="16.5" customHeight="1">
      <c r="A60" s="194" t="s">
        <v>171</v>
      </c>
      <c r="B60" s="194"/>
      <c r="C60" s="194"/>
      <c r="D60" s="194"/>
      <c r="E60" s="194"/>
      <c r="F60" s="194"/>
    </row>
    <row r="61" spans="1:6" ht="15" customHeight="1">
      <c r="A61" s="194" t="s">
        <v>172</v>
      </c>
      <c r="B61" s="194"/>
      <c r="C61" s="194"/>
      <c r="D61" s="194"/>
      <c r="E61" s="194"/>
      <c r="F61" s="194"/>
    </row>
    <row r="62" spans="1:6" ht="12.75" customHeight="1">
      <c r="A62" s="194" t="s">
        <v>26</v>
      </c>
      <c r="B62" s="194"/>
      <c r="C62" s="194"/>
      <c r="D62" s="194"/>
      <c r="E62" s="194"/>
      <c r="F62" s="194"/>
    </row>
    <row r="63" spans="1:6" ht="26.25" customHeight="1">
      <c r="A63" s="194" t="s">
        <v>106</v>
      </c>
      <c r="B63" s="194"/>
      <c r="C63" s="194"/>
      <c r="D63" s="194"/>
      <c r="E63" s="194"/>
      <c r="F63" s="194"/>
    </row>
    <row r="64" spans="1:6" ht="27" customHeight="1">
      <c r="A64" s="194" t="s">
        <v>27</v>
      </c>
      <c r="B64" s="194"/>
      <c r="C64" s="194"/>
      <c r="D64" s="194"/>
      <c r="E64" s="194"/>
      <c r="F64" s="194"/>
    </row>
    <row r="65" spans="1:6" ht="15" customHeight="1">
      <c r="A65" s="194" t="s">
        <v>28</v>
      </c>
      <c r="B65" s="194"/>
      <c r="C65" s="194"/>
      <c r="D65" s="194"/>
      <c r="E65" s="194"/>
      <c r="F65" s="194"/>
    </row>
    <row r="66" spans="1:6" ht="27" customHeight="1">
      <c r="A66" s="194" t="s">
        <v>130</v>
      </c>
      <c r="B66" s="194"/>
      <c r="C66" s="194"/>
      <c r="D66" s="194"/>
      <c r="E66" s="194"/>
      <c r="F66" s="194"/>
    </row>
    <row r="67" spans="1:6">
      <c r="A67" s="191" t="s">
        <v>185</v>
      </c>
      <c r="B67" s="191"/>
      <c r="C67" s="191"/>
      <c r="D67" s="191"/>
      <c r="E67" s="191"/>
      <c r="F67" s="191"/>
    </row>
    <row r="68" spans="1:6" ht="15" customHeight="1">
      <c r="A68" s="130"/>
      <c r="B68" s="130"/>
      <c r="C68" s="130"/>
      <c r="D68" s="130"/>
      <c r="E68" s="130"/>
      <c r="F68" s="130"/>
    </row>
    <row r="69" spans="1:6" ht="15" customHeight="1">
      <c r="A69" s="192" t="s">
        <v>29</v>
      </c>
      <c r="B69" s="192"/>
      <c r="C69" s="192"/>
      <c r="D69" s="26"/>
      <c r="E69" s="192" t="s">
        <v>30</v>
      </c>
      <c r="F69" s="192"/>
    </row>
    <row r="70" spans="1:6" ht="15" customHeight="1"/>
    <row r="71" spans="1:6" ht="15" customHeight="1"/>
    <row r="72" spans="1:6" ht="15" customHeight="1"/>
    <row r="73" spans="1:6" ht="15" customHeight="1"/>
    <row r="74" spans="1:6" ht="27" customHeight="1"/>
    <row r="77" spans="1:6" ht="15" customHeight="1"/>
    <row r="81" ht="15" customHeight="1"/>
    <row r="82" ht="15" customHeight="1"/>
    <row r="83" ht="15" customHeight="1"/>
    <row r="84" ht="27" customHeight="1"/>
    <row r="85" ht="15.7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8.75" customHeight="1"/>
    <row r="95" ht="15.75" customHeight="1"/>
    <row r="96" ht="15" customHeight="1"/>
    <row r="98" ht="15" customHeight="1"/>
    <row r="101" ht="15" customHeight="1"/>
    <row r="104" ht="15" customHeight="1"/>
    <row r="105" ht="15" customHeight="1"/>
    <row r="106" ht="27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22.5" customHeight="1"/>
    <row r="114" ht="15" customHeight="1"/>
    <row r="115" ht="24" customHeight="1"/>
    <row r="116" ht="15.75" customHeight="1"/>
    <row r="118" ht="15" customHeight="1"/>
    <row r="121" ht="18.75" customHeight="1"/>
    <row r="122" ht="42.75" customHeight="1"/>
    <row r="123" ht="15.7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27" customHeight="1"/>
    <row r="137" ht="15" customHeight="1"/>
    <row r="139" ht="15" customHeight="1"/>
    <row r="141" ht="15" customHeight="1"/>
    <row r="144" ht="15" customHeight="1"/>
    <row r="145" ht="15" customHeight="1"/>
    <row r="146" ht="15" customHeight="1"/>
    <row r="147" ht="27" customHeight="1"/>
    <row r="148" ht="15.75" customHeight="1"/>
    <row r="150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60" ht="15" customHeight="1"/>
    <row r="163" ht="15" customHeight="1"/>
    <row r="166" ht="15" customHeight="1"/>
    <row r="167" ht="15" customHeight="1"/>
    <row r="168" ht="27.7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24.75" customHeight="1"/>
    <row r="176" ht="15" customHeight="1"/>
    <row r="177" ht="26.25" customHeight="1"/>
    <row r="178" ht="15.75" customHeight="1"/>
    <row r="179" ht="6" customHeight="1"/>
    <row r="180" ht="15" customHeight="1"/>
    <row r="183" ht="21" customHeight="1"/>
    <row r="184" ht="48" customHeight="1"/>
    <row r="185" ht="15.75" customHeight="1"/>
    <row r="188" ht="15" customHeight="1"/>
    <row r="189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27" customHeight="1"/>
    <row r="200" ht="15" customHeight="1"/>
    <row r="203" ht="15" customHeight="1"/>
    <row r="205" ht="15" customHeight="1"/>
    <row r="206" ht="15" customHeight="1"/>
    <row r="207" ht="15" customHeight="1"/>
    <row r="208" ht="15" customHeight="1"/>
    <row r="209" ht="34.5" customHeight="1"/>
    <row r="210" ht="15.75" customHeight="1"/>
    <row r="212" ht="15" customHeight="1"/>
    <row r="214" ht="15" customHeight="1"/>
    <row r="215" ht="15" customHeight="1"/>
    <row r="216" ht="15" customHeight="1"/>
    <row r="217" ht="15" customHeight="1"/>
    <row r="219" ht="15" customHeight="1"/>
    <row r="223" ht="15" customHeight="1"/>
    <row r="226" ht="15" customHeight="1"/>
    <row r="229" ht="15" customHeight="1"/>
    <row r="230" ht="15" customHeight="1"/>
    <row r="231" ht="26.25" customHeight="1"/>
    <row r="232" ht="15" customHeight="1"/>
    <row r="233" ht="15" customHeight="1"/>
    <row r="234" ht="15" customHeight="1"/>
    <row r="235" ht="15" customHeight="1"/>
    <row r="236" ht="15" customHeight="1"/>
    <row r="237" ht="23.25" customHeight="1"/>
    <row r="238" ht="22.5" customHeight="1"/>
    <row r="239" ht="15" customHeight="1"/>
    <row r="240" ht="26.25" customHeight="1"/>
    <row r="241" ht="15.75" customHeight="1"/>
    <row r="243" ht="15" customHeight="1"/>
    <row r="246" ht="16.5" customHeight="1"/>
    <row r="247" ht="50.25" customHeight="1"/>
    <row r="248" ht="15.75" customHeight="1"/>
    <row r="251" ht="15" customHeight="1"/>
    <row r="252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27" customHeight="1"/>
    <row r="263" ht="15" customHeight="1"/>
    <row r="264" ht="15" customHeight="1"/>
    <row r="266" ht="17.25" customHeight="1"/>
    <row r="268" ht="15" customHeight="1"/>
    <row r="270" ht="15" customHeight="1"/>
    <row r="271" ht="15" customHeight="1"/>
    <row r="272" ht="15" customHeight="1"/>
    <row r="273" ht="15" customHeight="1"/>
    <row r="274" ht="27.75" customHeight="1"/>
    <row r="275" ht="15.75" customHeight="1"/>
    <row r="277" ht="15" customHeight="1"/>
    <row r="278" ht="15" customHeight="1"/>
    <row r="279" ht="15" customHeight="1"/>
    <row r="280" ht="27.75" customHeight="1"/>
    <row r="282" ht="15" customHeight="1"/>
    <row r="285" ht="15" customHeight="1"/>
    <row r="288" ht="15" customHeight="1"/>
    <row r="289" ht="15" customHeight="1"/>
    <row r="290" ht="27.75" customHeight="1"/>
    <row r="291" ht="15" customHeight="1"/>
    <row r="292" ht="15" customHeight="1"/>
    <row r="293" ht="15" customHeight="1"/>
    <row r="294" ht="15" customHeight="1"/>
    <row r="295" ht="15" customHeight="1"/>
    <row r="296" ht="27" customHeight="1"/>
    <row r="297" ht="25.5" customHeight="1"/>
    <row r="298" ht="15" customHeight="1"/>
    <row r="299" ht="25.5" customHeight="1"/>
    <row r="300" ht="15" customHeight="1"/>
    <row r="302" ht="15" customHeight="1"/>
    <row r="305" ht="16.5" customHeight="1"/>
    <row r="306" ht="52.5" customHeight="1"/>
    <row r="307" ht="15.75" customHeight="1"/>
    <row r="310" ht="15" customHeight="1"/>
    <row r="311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26.25" customHeight="1"/>
    <row r="322" ht="15" customHeight="1"/>
    <row r="323" ht="15" customHeight="1"/>
    <row r="324" ht="15" customHeight="1"/>
    <row r="326" ht="15" customHeight="1"/>
    <row r="329" ht="15" customHeight="1"/>
    <row r="331" ht="15" customHeight="1"/>
    <row r="332" ht="15" customHeight="1"/>
    <row r="333" ht="15" customHeight="1"/>
    <row r="334" ht="15" customHeight="1"/>
    <row r="335" ht="33" customHeight="1"/>
    <row r="336" ht="15.75" customHeight="1"/>
    <row r="338" ht="15" customHeight="1"/>
    <row r="341" ht="15" customHeight="1"/>
    <row r="343" ht="15" customHeight="1"/>
    <row r="345" ht="15" customHeight="1"/>
    <row r="348" ht="15" customHeight="1"/>
    <row r="351" ht="15" customHeight="1"/>
    <row r="352" ht="15" customHeight="1"/>
    <row r="353" ht="26.25" customHeight="1"/>
    <row r="354" ht="15" customHeight="1"/>
    <row r="355" ht="15" customHeight="1"/>
    <row r="356" ht="15" customHeight="1"/>
    <row r="357" ht="15" customHeight="1"/>
    <row r="358" ht="15" customHeight="1"/>
    <row r="359" ht="27.75" customHeight="1"/>
    <row r="360" ht="26.25" customHeight="1"/>
    <row r="361" ht="15" customHeight="1"/>
    <row r="362" ht="27" customHeight="1"/>
    <row r="363" ht="15" customHeight="1"/>
    <row r="365" ht="15" customHeight="1"/>
    <row r="369" ht="48" customHeight="1"/>
    <row r="382" ht="30" customHeight="1"/>
    <row r="393" hidden="1"/>
    <row r="394" hidden="1"/>
    <row r="403" ht="29.25" customHeight="1"/>
    <row r="422" ht="23.25" customHeight="1"/>
    <row r="428" ht="24" customHeight="1"/>
    <row r="429" ht="27" customHeight="1"/>
    <row r="431" ht="26.25" customHeight="1"/>
  </sheetData>
  <mergeCells count="66">
    <mergeCell ref="B21:E21"/>
    <mergeCell ref="A63:F63"/>
    <mergeCell ref="A64:F64"/>
    <mergeCell ref="A65:F65"/>
    <mergeCell ref="A66:F66"/>
    <mergeCell ref="A67:F67"/>
    <mergeCell ref="A69:C69"/>
    <mergeCell ref="E69:F69"/>
    <mergeCell ref="B54:E54"/>
    <mergeCell ref="B55:E55"/>
    <mergeCell ref="A56:E56"/>
    <mergeCell ref="A57:F57"/>
    <mergeCell ref="A58:B58"/>
    <mergeCell ref="A59:F59"/>
    <mergeCell ref="A60:F60"/>
    <mergeCell ref="A61:F61"/>
    <mergeCell ref="A62:F62"/>
    <mergeCell ref="B44:E44"/>
    <mergeCell ref="B45:E45"/>
    <mergeCell ref="B46:E46"/>
    <mergeCell ref="B48:E48"/>
    <mergeCell ref="A49:F49"/>
    <mergeCell ref="B50:E50"/>
    <mergeCell ref="B51:E51"/>
    <mergeCell ref="B52:E52"/>
    <mergeCell ref="B53:E53"/>
    <mergeCell ref="B47:E47"/>
    <mergeCell ref="B35:E35"/>
    <mergeCell ref="B36:E36"/>
    <mergeCell ref="B37:E37"/>
    <mergeCell ref="B38:E38"/>
    <mergeCell ref="B39:E39"/>
    <mergeCell ref="E40:F40"/>
    <mergeCell ref="B41:E41"/>
    <mergeCell ref="B42:E42"/>
    <mergeCell ref="B43:E43"/>
    <mergeCell ref="B22:E22"/>
    <mergeCell ref="B23:E23"/>
    <mergeCell ref="B24:E24"/>
    <mergeCell ref="B25:E25"/>
    <mergeCell ref="B27:E27"/>
    <mergeCell ref="B30:E30"/>
    <mergeCell ref="B32:E32"/>
    <mergeCell ref="B33:E33"/>
    <mergeCell ref="B34:E34"/>
    <mergeCell ref="B31:E31"/>
    <mergeCell ref="B28:E28"/>
    <mergeCell ref="B29:E29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A3:F3"/>
    <mergeCell ref="A4:F4"/>
    <mergeCell ref="A5:F5"/>
    <mergeCell ref="B6:E6"/>
    <mergeCell ref="B7:E7"/>
    <mergeCell ref="B8:E8"/>
    <mergeCell ref="B9:E9"/>
    <mergeCell ref="B10:E10"/>
    <mergeCell ref="B11:E11"/>
  </mergeCells>
  <pageMargins left="0" right="0" top="0" bottom="0" header="0" footer="0"/>
  <pageSetup paperSize="9" scale="11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71"/>
  <sheetViews>
    <sheetView workbookViewId="0">
      <selection sqref="A1:XFD1048576"/>
    </sheetView>
  </sheetViews>
  <sheetFormatPr defaultRowHeight="15"/>
  <cols>
    <col min="1" max="1" width="3.85546875" style="1" customWidth="1"/>
    <col min="2" max="2" width="9.140625" style="1"/>
    <col min="3" max="3" width="25.5703125" style="1" customWidth="1"/>
    <col min="4" max="4" width="9.140625" style="1"/>
    <col min="5" max="5" width="1.5703125" style="1" customWidth="1"/>
    <col min="6" max="6" width="9.140625" style="1"/>
    <col min="7" max="7" width="4.140625" style="1" customWidth="1"/>
    <col min="8" max="8" width="9.140625" style="1"/>
    <col min="9" max="9" width="11.42578125" style="1" customWidth="1"/>
    <col min="10" max="10" width="13.42578125" style="1" customWidth="1"/>
    <col min="11" max="11" width="12.28515625" style="1" customWidth="1"/>
    <col min="12" max="12" width="9.140625" style="1"/>
    <col min="13" max="15" width="11.5703125" style="1" bestFit="1" customWidth="1"/>
    <col min="16" max="256" width="9.140625" style="1"/>
    <col min="257" max="257" width="3.85546875" style="1" customWidth="1"/>
    <col min="258" max="258" width="9.140625" style="1"/>
    <col min="259" max="259" width="25.5703125" style="1" customWidth="1"/>
    <col min="260" max="260" width="9.140625" style="1"/>
    <col min="261" max="261" width="1.5703125" style="1" customWidth="1"/>
    <col min="262" max="262" width="9.140625" style="1"/>
    <col min="263" max="263" width="4.140625" style="1" customWidth="1"/>
    <col min="264" max="264" width="9.140625" style="1"/>
    <col min="265" max="265" width="11.42578125" style="1" customWidth="1"/>
    <col min="266" max="266" width="13.42578125" style="1" customWidth="1"/>
    <col min="267" max="267" width="12.28515625" style="1" customWidth="1"/>
    <col min="268" max="268" width="9.140625" style="1"/>
    <col min="269" max="271" width="11.5703125" style="1" bestFit="1" customWidth="1"/>
    <col min="272" max="512" width="9.140625" style="1"/>
    <col min="513" max="513" width="3.85546875" style="1" customWidth="1"/>
    <col min="514" max="514" width="9.140625" style="1"/>
    <col min="515" max="515" width="25.5703125" style="1" customWidth="1"/>
    <col min="516" max="516" width="9.140625" style="1"/>
    <col min="517" max="517" width="1.5703125" style="1" customWidth="1"/>
    <col min="518" max="518" width="9.140625" style="1"/>
    <col min="519" max="519" width="4.140625" style="1" customWidth="1"/>
    <col min="520" max="520" width="9.140625" style="1"/>
    <col min="521" max="521" width="11.42578125" style="1" customWidth="1"/>
    <col min="522" max="522" width="13.42578125" style="1" customWidth="1"/>
    <col min="523" max="523" width="12.28515625" style="1" customWidth="1"/>
    <col min="524" max="524" width="9.140625" style="1"/>
    <col min="525" max="527" width="11.5703125" style="1" bestFit="1" customWidth="1"/>
    <col min="528" max="768" width="9.140625" style="1"/>
    <col min="769" max="769" width="3.85546875" style="1" customWidth="1"/>
    <col min="770" max="770" width="9.140625" style="1"/>
    <col min="771" max="771" width="25.5703125" style="1" customWidth="1"/>
    <col min="772" max="772" width="9.140625" style="1"/>
    <col min="773" max="773" width="1.5703125" style="1" customWidth="1"/>
    <col min="774" max="774" width="9.140625" style="1"/>
    <col min="775" max="775" width="4.140625" style="1" customWidth="1"/>
    <col min="776" max="776" width="9.140625" style="1"/>
    <col min="777" max="777" width="11.42578125" style="1" customWidth="1"/>
    <col min="778" max="778" width="13.42578125" style="1" customWidth="1"/>
    <col min="779" max="779" width="12.28515625" style="1" customWidth="1"/>
    <col min="780" max="780" width="9.140625" style="1"/>
    <col min="781" max="783" width="11.5703125" style="1" bestFit="1" customWidth="1"/>
    <col min="784" max="1024" width="9.140625" style="1"/>
    <col min="1025" max="1025" width="3.85546875" style="1" customWidth="1"/>
    <col min="1026" max="1026" width="9.140625" style="1"/>
    <col min="1027" max="1027" width="25.5703125" style="1" customWidth="1"/>
    <col min="1028" max="1028" width="9.140625" style="1"/>
    <col min="1029" max="1029" width="1.5703125" style="1" customWidth="1"/>
    <col min="1030" max="1030" width="9.140625" style="1"/>
    <col min="1031" max="1031" width="4.140625" style="1" customWidth="1"/>
    <col min="1032" max="1032" width="9.140625" style="1"/>
    <col min="1033" max="1033" width="11.42578125" style="1" customWidth="1"/>
    <col min="1034" max="1034" width="13.42578125" style="1" customWidth="1"/>
    <col min="1035" max="1035" width="12.28515625" style="1" customWidth="1"/>
    <col min="1036" max="1036" width="9.140625" style="1"/>
    <col min="1037" max="1039" width="11.5703125" style="1" bestFit="1" customWidth="1"/>
    <col min="1040" max="1280" width="9.140625" style="1"/>
    <col min="1281" max="1281" width="3.85546875" style="1" customWidth="1"/>
    <col min="1282" max="1282" width="9.140625" style="1"/>
    <col min="1283" max="1283" width="25.5703125" style="1" customWidth="1"/>
    <col min="1284" max="1284" width="9.140625" style="1"/>
    <col min="1285" max="1285" width="1.5703125" style="1" customWidth="1"/>
    <col min="1286" max="1286" width="9.140625" style="1"/>
    <col min="1287" max="1287" width="4.140625" style="1" customWidth="1"/>
    <col min="1288" max="1288" width="9.140625" style="1"/>
    <col min="1289" max="1289" width="11.42578125" style="1" customWidth="1"/>
    <col min="1290" max="1290" width="13.42578125" style="1" customWidth="1"/>
    <col min="1291" max="1291" width="12.28515625" style="1" customWidth="1"/>
    <col min="1292" max="1292" width="9.140625" style="1"/>
    <col min="1293" max="1295" width="11.5703125" style="1" bestFit="1" customWidth="1"/>
    <col min="1296" max="1536" width="9.140625" style="1"/>
    <col min="1537" max="1537" width="3.85546875" style="1" customWidth="1"/>
    <col min="1538" max="1538" width="9.140625" style="1"/>
    <col min="1539" max="1539" width="25.5703125" style="1" customWidth="1"/>
    <col min="1540" max="1540" width="9.140625" style="1"/>
    <col min="1541" max="1541" width="1.5703125" style="1" customWidth="1"/>
    <col min="1542" max="1542" width="9.140625" style="1"/>
    <col min="1543" max="1543" width="4.140625" style="1" customWidth="1"/>
    <col min="1544" max="1544" width="9.140625" style="1"/>
    <col min="1545" max="1545" width="11.42578125" style="1" customWidth="1"/>
    <col min="1546" max="1546" width="13.42578125" style="1" customWidth="1"/>
    <col min="1547" max="1547" width="12.28515625" style="1" customWidth="1"/>
    <col min="1548" max="1548" width="9.140625" style="1"/>
    <col min="1549" max="1551" width="11.5703125" style="1" bestFit="1" customWidth="1"/>
    <col min="1552" max="1792" width="9.140625" style="1"/>
    <col min="1793" max="1793" width="3.85546875" style="1" customWidth="1"/>
    <col min="1794" max="1794" width="9.140625" style="1"/>
    <col min="1795" max="1795" width="25.5703125" style="1" customWidth="1"/>
    <col min="1796" max="1796" width="9.140625" style="1"/>
    <col min="1797" max="1797" width="1.5703125" style="1" customWidth="1"/>
    <col min="1798" max="1798" width="9.140625" style="1"/>
    <col min="1799" max="1799" width="4.140625" style="1" customWidth="1"/>
    <col min="1800" max="1800" width="9.140625" style="1"/>
    <col min="1801" max="1801" width="11.42578125" style="1" customWidth="1"/>
    <col min="1802" max="1802" width="13.42578125" style="1" customWidth="1"/>
    <col min="1803" max="1803" width="12.28515625" style="1" customWidth="1"/>
    <col min="1804" max="1804" width="9.140625" style="1"/>
    <col min="1805" max="1807" width="11.5703125" style="1" bestFit="1" customWidth="1"/>
    <col min="1808" max="2048" width="9.140625" style="1"/>
    <col min="2049" max="2049" width="3.85546875" style="1" customWidth="1"/>
    <col min="2050" max="2050" width="9.140625" style="1"/>
    <col min="2051" max="2051" width="25.5703125" style="1" customWidth="1"/>
    <col min="2052" max="2052" width="9.140625" style="1"/>
    <col min="2053" max="2053" width="1.5703125" style="1" customWidth="1"/>
    <col min="2054" max="2054" width="9.140625" style="1"/>
    <col min="2055" max="2055" width="4.140625" style="1" customWidth="1"/>
    <col min="2056" max="2056" width="9.140625" style="1"/>
    <col min="2057" max="2057" width="11.42578125" style="1" customWidth="1"/>
    <col min="2058" max="2058" width="13.42578125" style="1" customWidth="1"/>
    <col min="2059" max="2059" width="12.28515625" style="1" customWidth="1"/>
    <col min="2060" max="2060" width="9.140625" style="1"/>
    <col min="2061" max="2063" width="11.5703125" style="1" bestFit="1" customWidth="1"/>
    <col min="2064" max="2304" width="9.140625" style="1"/>
    <col min="2305" max="2305" width="3.85546875" style="1" customWidth="1"/>
    <col min="2306" max="2306" width="9.140625" style="1"/>
    <col min="2307" max="2307" width="25.5703125" style="1" customWidth="1"/>
    <col min="2308" max="2308" width="9.140625" style="1"/>
    <col min="2309" max="2309" width="1.5703125" style="1" customWidth="1"/>
    <col min="2310" max="2310" width="9.140625" style="1"/>
    <col min="2311" max="2311" width="4.140625" style="1" customWidth="1"/>
    <col min="2312" max="2312" width="9.140625" style="1"/>
    <col min="2313" max="2313" width="11.42578125" style="1" customWidth="1"/>
    <col min="2314" max="2314" width="13.42578125" style="1" customWidth="1"/>
    <col min="2315" max="2315" width="12.28515625" style="1" customWidth="1"/>
    <col min="2316" max="2316" width="9.140625" style="1"/>
    <col min="2317" max="2319" width="11.5703125" style="1" bestFit="1" customWidth="1"/>
    <col min="2320" max="2560" width="9.140625" style="1"/>
    <col min="2561" max="2561" width="3.85546875" style="1" customWidth="1"/>
    <col min="2562" max="2562" width="9.140625" style="1"/>
    <col min="2563" max="2563" width="25.5703125" style="1" customWidth="1"/>
    <col min="2564" max="2564" width="9.140625" style="1"/>
    <col min="2565" max="2565" width="1.5703125" style="1" customWidth="1"/>
    <col min="2566" max="2566" width="9.140625" style="1"/>
    <col min="2567" max="2567" width="4.140625" style="1" customWidth="1"/>
    <col min="2568" max="2568" width="9.140625" style="1"/>
    <col min="2569" max="2569" width="11.42578125" style="1" customWidth="1"/>
    <col min="2570" max="2570" width="13.42578125" style="1" customWidth="1"/>
    <col min="2571" max="2571" width="12.28515625" style="1" customWidth="1"/>
    <col min="2572" max="2572" width="9.140625" style="1"/>
    <col min="2573" max="2575" width="11.5703125" style="1" bestFit="1" customWidth="1"/>
    <col min="2576" max="2816" width="9.140625" style="1"/>
    <col min="2817" max="2817" width="3.85546875" style="1" customWidth="1"/>
    <col min="2818" max="2818" width="9.140625" style="1"/>
    <col min="2819" max="2819" width="25.5703125" style="1" customWidth="1"/>
    <col min="2820" max="2820" width="9.140625" style="1"/>
    <col min="2821" max="2821" width="1.5703125" style="1" customWidth="1"/>
    <col min="2822" max="2822" width="9.140625" style="1"/>
    <col min="2823" max="2823" width="4.140625" style="1" customWidth="1"/>
    <col min="2824" max="2824" width="9.140625" style="1"/>
    <col min="2825" max="2825" width="11.42578125" style="1" customWidth="1"/>
    <col min="2826" max="2826" width="13.42578125" style="1" customWidth="1"/>
    <col min="2827" max="2827" width="12.28515625" style="1" customWidth="1"/>
    <col min="2828" max="2828" width="9.140625" style="1"/>
    <col min="2829" max="2831" width="11.5703125" style="1" bestFit="1" customWidth="1"/>
    <col min="2832" max="3072" width="9.140625" style="1"/>
    <col min="3073" max="3073" width="3.85546875" style="1" customWidth="1"/>
    <col min="3074" max="3074" width="9.140625" style="1"/>
    <col min="3075" max="3075" width="25.5703125" style="1" customWidth="1"/>
    <col min="3076" max="3076" width="9.140625" style="1"/>
    <col min="3077" max="3077" width="1.5703125" style="1" customWidth="1"/>
    <col min="3078" max="3078" width="9.140625" style="1"/>
    <col min="3079" max="3079" width="4.140625" style="1" customWidth="1"/>
    <col min="3080" max="3080" width="9.140625" style="1"/>
    <col min="3081" max="3081" width="11.42578125" style="1" customWidth="1"/>
    <col min="3082" max="3082" width="13.42578125" style="1" customWidth="1"/>
    <col min="3083" max="3083" width="12.28515625" style="1" customWidth="1"/>
    <col min="3084" max="3084" width="9.140625" style="1"/>
    <col min="3085" max="3087" width="11.5703125" style="1" bestFit="1" customWidth="1"/>
    <col min="3088" max="3328" width="9.140625" style="1"/>
    <col min="3329" max="3329" width="3.85546875" style="1" customWidth="1"/>
    <col min="3330" max="3330" width="9.140625" style="1"/>
    <col min="3331" max="3331" width="25.5703125" style="1" customWidth="1"/>
    <col min="3332" max="3332" width="9.140625" style="1"/>
    <col min="3333" max="3333" width="1.5703125" style="1" customWidth="1"/>
    <col min="3334" max="3334" width="9.140625" style="1"/>
    <col min="3335" max="3335" width="4.140625" style="1" customWidth="1"/>
    <col min="3336" max="3336" width="9.140625" style="1"/>
    <col min="3337" max="3337" width="11.42578125" style="1" customWidth="1"/>
    <col min="3338" max="3338" width="13.42578125" style="1" customWidth="1"/>
    <col min="3339" max="3339" width="12.28515625" style="1" customWidth="1"/>
    <col min="3340" max="3340" width="9.140625" style="1"/>
    <col min="3341" max="3343" width="11.5703125" style="1" bestFit="1" customWidth="1"/>
    <col min="3344" max="3584" width="9.140625" style="1"/>
    <col min="3585" max="3585" width="3.85546875" style="1" customWidth="1"/>
    <col min="3586" max="3586" width="9.140625" style="1"/>
    <col min="3587" max="3587" width="25.5703125" style="1" customWidth="1"/>
    <col min="3588" max="3588" width="9.140625" style="1"/>
    <col min="3589" max="3589" width="1.5703125" style="1" customWidth="1"/>
    <col min="3590" max="3590" width="9.140625" style="1"/>
    <col min="3591" max="3591" width="4.140625" style="1" customWidth="1"/>
    <col min="3592" max="3592" width="9.140625" style="1"/>
    <col min="3593" max="3593" width="11.42578125" style="1" customWidth="1"/>
    <col min="3594" max="3594" width="13.42578125" style="1" customWidth="1"/>
    <col min="3595" max="3595" width="12.28515625" style="1" customWidth="1"/>
    <col min="3596" max="3596" width="9.140625" style="1"/>
    <col min="3597" max="3599" width="11.5703125" style="1" bestFit="1" customWidth="1"/>
    <col min="3600" max="3840" width="9.140625" style="1"/>
    <col min="3841" max="3841" width="3.85546875" style="1" customWidth="1"/>
    <col min="3842" max="3842" width="9.140625" style="1"/>
    <col min="3843" max="3843" width="25.5703125" style="1" customWidth="1"/>
    <col min="3844" max="3844" width="9.140625" style="1"/>
    <col min="3845" max="3845" width="1.5703125" style="1" customWidth="1"/>
    <col min="3846" max="3846" width="9.140625" style="1"/>
    <col min="3847" max="3847" width="4.140625" style="1" customWidth="1"/>
    <col min="3848" max="3848" width="9.140625" style="1"/>
    <col min="3849" max="3849" width="11.42578125" style="1" customWidth="1"/>
    <col min="3850" max="3850" width="13.42578125" style="1" customWidth="1"/>
    <col min="3851" max="3851" width="12.28515625" style="1" customWidth="1"/>
    <col min="3852" max="3852" width="9.140625" style="1"/>
    <col min="3853" max="3855" width="11.5703125" style="1" bestFit="1" customWidth="1"/>
    <col min="3856" max="4096" width="9.140625" style="1"/>
    <col min="4097" max="4097" width="3.85546875" style="1" customWidth="1"/>
    <col min="4098" max="4098" width="9.140625" style="1"/>
    <col min="4099" max="4099" width="25.5703125" style="1" customWidth="1"/>
    <col min="4100" max="4100" width="9.140625" style="1"/>
    <col min="4101" max="4101" width="1.5703125" style="1" customWidth="1"/>
    <col min="4102" max="4102" width="9.140625" style="1"/>
    <col min="4103" max="4103" width="4.140625" style="1" customWidth="1"/>
    <col min="4104" max="4104" width="9.140625" style="1"/>
    <col min="4105" max="4105" width="11.42578125" style="1" customWidth="1"/>
    <col min="4106" max="4106" width="13.42578125" style="1" customWidth="1"/>
    <col min="4107" max="4107" width="12.28515625" style="1" customWidth="1"/>
    <col min="4108" max="4108" width="9.140625" style="1"/>
    <col min="4109" max="4111" width="11.5703125" style="1" bestFit="1" customWidth="1"/>
    <col min="4112" max="4352" width="9.140625" style="1"/>
    <col min="4353" max="4353" width="3.85546875" style="1" customWidth="1"/>
    <col min="4354" max="4354" width="9.140625" style="1"/>
    <col min="4355" max="4355" width="25.5703125" style="1" customWidth="1"/>
    <col min="4356" max="4356" width="9.140625" style="1"/>
    <col min="4357" max="4357" width="1.5703125" style="1" customWidth="1"/>
    <col min="4358" max="4358" width="9.140625" style="1"/>
    <col min="4359" max="4359" width="4.140625" style="1" customWidth="1"/>
    <col min="4360" max="4360" width="9.140625" style="1"/>
    <col min="4361" max="4361" width="11.42578125" style="1" customWidth="1"/>
    <col min="4362" max="4362" width="13.42578125" style="1" customWidth="1"/>
    <col min="4363" max="4363" width="12.28515625" style="1" customWidth="1"/>
    <col min="4364" max="4364" width="9.140625" style="1"/>
    <col min="4365" max="4367" width="11.5703125" style="1" bestFit="1" customWidth="1"/>
    <col min="4368" max="4608" width="9.140625" style="1"/>
    <col min="4609" max="4609" width="3.85546875" style="1" customWidth="1"/>
    <col min="4610" max="4610" width="9.140625" style="1"/>
    <col min="4611" max="4611" width="25.5703125" style="1" customWidth="1"/>
    <col min="4612" max="4612" width="9.140625" style="1"/>
    <col min="4613" max="4613" width="1.5703125" style="1" customWidth="1"/>
    <col min="4614" max="4614" width="9.140625" style="1"/>
    <col min="4615" max="4615" width="4.140625" style="1" customWidth="1"/>
    <col min="4616" max="4616" width="9.140625" style="1"/>
    <col min="4617" max="4617" width="11.42578125" style="1" customWidth="1"/>
    <col min="4618" max="4618" width="13.42578125" style="1" customWidth="1"/>
    <col min="4619" max="4619" width="12.28515625" style="1" customWidth="1"/>
    <col min="4620" max="4620" width="9.140625" style="1"/>
    <col min="4621" max="4623" width="11.5703125" style="1" bestFit="1" customWidth="1"/>
    <col min="4624" max="4864" width="9.140625" style="1"/>
    <col min="4865" max="4865" width="3.85546875" style="1" customWidth="1"/>
    <col min="4866" max="4866" width="9.140625" style="1"/>
    <col min="4867" max="4867" width="25.5703125" style="1" customWidth="1"/>
    <col min="4868" max="4868" width="9.140625" style="1"/>
    <col min="4869" max="4869" width="1.5703125" style="1" customWidth="1"/>
    <col min="4870" max="4870" width="9.140625" style="1"/>
    <col min="4871" max="4871" width="4.140625" style="1" customWidth="1"/>
    <col min="4872" max="4872" width="9.140625" style="1"/>
    <col min="4873" max="4873" width="11.42578125" style="1" customWidth="1"/>
    <col min="4874" max="4874" width="13.42578125" style="1" customWidth="1"/>
    <col min="4875" max="4875" width="12.28515625" style="1" customWidth="1"/>
    <col min="4876" max="4876" width="9.140625" style="1"/>
    <col min="4877" max="4879" width="11.5703125" style="1" bestFit="1" customWidth="1"/>
    <col min="4880" max="5120" width="9.140625" style="1"/>
    <col min="5121" max="5121" width="3.85546875" style="1" customWidth="1"/>
    <col min="5122" max="5122" width="9.140625" style="1"/>
    <col min="5123" max="5123" width="25.5703125" style="1" customWidth="1"/>
    <col min="5124" max="5124" width="9.140625" style="1"/>
    <col min="5125" max="5125" width="1.5703125" style="1" customWidth="1"/>
    <col min="5126" max="5126" width="9.140625" style="1"/>
    <col min="5127" max="5127" width="4.140625" style="1" customWidth="1"/>
    <col min="5128" max="5128" width="9.140625" style="1"/>
    <col min="5129" max="5129" width="11.42578125" style="1" customWidth="1"/>
    <col min="5130" max="5130" width="13.42578125" style="1" customWidth="1"/>
    <col min="5131" max="5131" width="12.28515625" style="1" customWidth="1"/>
    <col min="5132" max="5132" width="9.140625" style="1"/>
    <col min="5133" max="5135" width="11.5703125" style="1" bestFit="1" customWidth="1"/>
    <col min="5136" max="5376" width="9.140625" style="1"/>
    <col min="5377" max="5377" width="3.85546875" style="1" customWidth="1"/>
    <col min="5378" max="5378" width="9.140625" style="1"/>
    <col min="5379" max="5379" width="25.5703125" style="1" customWidth="1"/>
    <col min="5380" max="5380" width="9.140625" style="1"/>
    <col min="5381" max="5381" width="1.5703125" style="1" customWidth="1"/>
    <col min="5382" max="5382" width="9.140625" style="1"/>
    <col min="5383" max="5383" width="4.140625" style="1" customWidth="1"/>
    <col min="5384" max="5384" width="9.140625" style="1"/>
    <col min="5385" max="5385" width="11.42578125" style="1" customWidth="1"/>
    <col min="5386" max="5386" width="13.42578125" style="1" customWidth="1"/>
    <col min="5387" max="5387" width="12.28515625" style="1" customWidth="1"/>
    <col min="5388" max="5388" width="9.140625" style="1"/>
    <col min="5389" max="5391" width="11.5703125" style="1" bestFit="1" customWidth="1"/>
    <col min="5392" max="5632" width="9.140625" style="1"/>
    <col min="5633" max="5633" width="3.85546875" style="1" customWidth="1"/>
    <col min="5634" max="5634" width="9.140625" style="1"/>
    <col min="5635" max="5635" width="25.5703125" style="1" customWidth="1"/>
    <col min="5636" max="5636" width="9.140625" style="1"/>
    <col min="5637" max="5637" width="1.5703125" style="1" customWidth="1"/>
    <col min="5638" max="5638" width="9.140625" style="1"/>
    <col min="5639" max="5639" width="4.140625" style="1" customWidth="1"/>
    <col min="5640" max="5640" width="9.140625" style="1"/>
    <col min="5641" max="5641" width="11.42578125" style="1" customWidth="1"/>
    <col min="5642" max="5642" width="13.42578125" style="1" customWidth="1"/>
    <col min="5643" max="5643" width="12.28515625" style="1" customWidth="1"/>
    <col min="5644" max="5644" width="9.140625" style="1"/>
    <col min="5645" max="5647" width="11.5703125" style="1" bestFit="1" customWidth="1"/>
    <col min="5648" max="5888" width="9.140625" style="1"/>
    <col min="5889" max="5889" width="3.85546875" style="1" customWidth="1"/>
    <col min="5890" max="5890" width="9.140625" style="1"/>
    <col min="5891" max="5891" width="25.5703125" style="1" customWidth="1"/>
    <col min="5892" max="5892" width="9.140625" style="1"/>
    <col min="5893" max="5893" width="1.5703125" style="1" customWidth="1"/>
    <col min="5894" max="5894" width="9.140625" style="1"/>
    <col min="5895" max="5895" width="4.140625" style="1" customWidth="1"/>
    <col min="5896" max="5896" width="9.140625" style="1"/>
    <col min="5897" max="5897" width="11.42578125" style="1" customWidth="1"/>
    <col min="5898" max="5898" width="13.42578125" style="1" customWidth="1"/>
    <col min="5899" max="5899" width="12.28515625" style="1" customWidth="1"/>
    <col min="5900" max="5900" width="9.140625" style="1"/>
    <col min="5901" max="5903" width="11.5703125" style="1" bestFit="1" customWidth="1"/>
    <col min="5904" max="6144" width="9.140625" style="1"/>
    <col min="6145" max="6145" width="3.85546875" style="1" customWidth="1"/>
    <col min="6146" max="6146" width="9.140625" style="1"/>
    <col min="6147" max="6147" width="25.5703125" style="1" customWidth="1"/>
    <col min="6148" max="6148" width="9.140625" style="1"/>
    <col min="6149" max="6149" width="1.5703125" style="1" customWidth="1"/>
    <col min="6150" max="6150" width="9.140625" style="1"/>
    <col min="6151" max="6151" width="4.140625" style="1" customWidth="1"/>
    <col min="6152" max="6152" width="9.140625" style="1"/>
    <col min="6153" max="6153" width="11.42578125" style="1" customWidth="1"/>
    <col min="6154" max="6154" width="13.42578125" style="1" customWidth="1"/>
    <col min="6155" max="6155" width="12.28515625" style="1" customWidth="1"/>
    <col min="6156" max="6156" width="9.140625" style="1"/>
    <col min="6157" max="6159" width="11.5703125" style="1" bestFit="1" customWidth="1"/>
    <col min="6160" max="6400" width="9.140625" style="1"/>
    <col min="6401" max="6401" width="3.85546875" style="1" customWidth="1"/>
    <col min="6402" max="6402" width="9.140625" style="1"/>
    <col min="6403" max="6403" width="25.5703125" style="1" customWidth="1"/>
    <col min="6404" max="6404" width="9.140625" style="1"/>
    <col min="6405" max="6405" width="1.5703125" style="1" customWidth="1"/>
    <col min="6406" max="6406" width="9.140625" style="1"/>
    <col min="6407" max="6407" width="4.140625" style="1" customWidth="1"/>
    <col min="6408" max="6408" width="9.140625" style="1"/>
    <col min="6409" max="6409" width="11.42578125" style="1" customWidth="1"/>
    <col min="6410" max="6410" width="13.42578125" style="1" customWidth="1"/>
    <col min="6411" max="6411" width="12.28515625" style="1" customWidth="1"/>
    <col min="6412" max="6412" width="9.140625" style="1"/>
    <col min="6413" max="6415" width="11.5703125" style="1" bestFit="1" customWidth="1"/>
    <col min="6416" max="6656" width="9.140625" style="1"/>
    <col min="6657" max="6657" width="3.85546875" style="1" customWidth="1"/>
    <col min="6658" max="6658" width="9.140625" style="1"/>
    <col min="6659" max="6659" width="25.5703125" style="1" customWidth="1"/>
    <col min="6660" max="6660" width="9.140625" style="1"/>
    <col min="6661" max="6661" width="1.5703125" style="1" customWidth="1"/>
    <col min="6662" max="6662" width="9.140625" style="1"/>
    <col min="6663" max="6663" width="4.140625" style="1" customWidth="1"/>
    <col min="6664" max="6664" width="9.140625" style="1"/>
    <col min="6665" max="6665" width="11.42578125" style="1" customWidth="1"/>
    <col min="6666" max="6666" width="13.42578125" style="1" customWidth="1"/>
    <col min="6667" max="6667" width="12.28515625" style="1" customWidth="1"/>
    <col min="6668" max="6668" width="9.140625" style="1"/>
    <col min="6669" max="6671" width="11.5703125" style="1" bestFit="1" customWidth="1"/>
    <col min="6672" max="6912" width="9.140625" style="1"/>
    <col min="6913" max="6913" width="3.85546875" style="1" customWidth="1"/>
    <col min="6914" max="6914" width="9.140625" style="1"/>
    <col min="6915" max="6915" width="25.5703125" style="1" customWidth="1"/>
    <col min="6916" max="6916" width="9.140625" style="1"/>
    <col min="6917" max="6917" width="1.5703125" style="1" customWidth="1"/>
    <col min="6918" max="6918" width="9.140625" style="1"/>
    <col min="6919" max="6919" width="4.140625" style="1" customWidth="1"/>
    <col min="6920" max="6920" width="9.140625" style="1"/>
    <col min="6921" max="6921" width="11.42578125" style="1" customWidth="1"/>
    <col min="6922" max="6922" width="13.42578125" style="1" customWidth="1"/>
    <col min="6923" max="6923" width="12.28515625" style="1" customWidth="1"/>
    <col min="6924" max="6924" width="9.140625" style="1"/>
    <col min="6925" max="6927" width="11.5703125" style="1" bestFit="1" customWidth="1"/>
    <col min="6928" max="7168" width="9.140625" style="1"/>
    <col min="7169" max="7169" width="3.85546875" style="1" customWidth="1"/>
    <col min="7170" max="7170" width="9.140625" style="1"/>
    <col min="7171" max="7171" width="25.5703125" style="1" customWidth="1"/>
    <col min="7172" max="7172" width="9.140625" style="1"/>
    <col min="7173" max="7173" width="1.5703125" style="1" customWidth="1"/>
    <col min="7174" max="7174" width="9.140625" style="1"/>
    <col min="7175" max="7175" width="4.140625" style="1" customWidth="1"/>
    <col min="7176" max="7176" width="9.140625" style="1"/>
    <col min="7177" max="7177" width="11.42578125" style="1" customWidth="1"/>
    <col min="7178" max="7178" width="13.42578125" style="1" customWidth="1"/>
    <col min="7179" max="7179" width="12.28515625" style="1" customWidth="1"/>
    <col min="7180" max="7180" width="9.140625" style="1"/>
    <col min="7181" max="7183" width="11.5703125" style="1" bestFit="1" customWidth="1"/>
    <col min="7184" max="7424" width="9.140625" style="1"/>
    <col min="7425" max="7425" width="3.85546875" style="1" customWidth="1"/>
    <col min="7426" max="7426" width="9.140625" style="1"/>
    <col min="7427" max="7427" width="25.5703125" style="1" customWidth="1"/>
    <col min="7428" max="7428" width="9.140625" style="1"/>
    <col min="7429" max="7429" width="1.5703125" style="1" customWidth="1"/>
    <col min="7430" max="7430" width="9.140625" style="1"/>
    <col min="7431" max="7431" width="4.140625" style="1" customWidth="1"/>
    <col min="7432" max="7432" width="9.140625" style="1"/>
    <col min="7433" max="7433" width="11.42578125" style="1" customWidth="1"/>
    <col min="7434" max="7434" width="13.42578125" style="1" customWidth="1"/>
    <col min="7435" max="7435" width="12.28515625" style="1" customWidth="1"/>
    <col min="7436" max="7436" width="9.140625" style="1"/>
    <col min="7437" max="7439" width="11.5703125" style="1" bestFit="1" customWidth="1"/>
    <col min="7440" max="7680" width="9.140625" style="1"/>
    <col min="7681" max="7681" width="3.85546875" style="1" customWidth="1"/>
    <col min="7682" max="7682" width="9.140625" style="1"/>
    <col min="7683" max="7683" width="25.5703125" style="1" customWidth="1"/>
    <col min="7684" max="7684" width="9.140625" style="1"/>
    <col min="7685" max="7685" width="1.5703125" style="1" customWidth="1"/>
    <col min="7686" max="7686" width="9.140625" style="1"/>
    <col min="7687" max="7687" width="4.140625" style="1" customWidth="1"/>
    <col min="7688" max="7688" width="9.140625" style="1"/>
    <col min="7689" max="7689" width="11.42578125" style="1" customWidth="1"/>
    <col min="7690" max="7690" width="13.42578125" style="1" customWidth="1"/>
    <col min="7691" max="7691" width="12.28515625" style="1" customWidth="1"/>
    <col min="7692" max="7692" width="9.140625" style="1"/>
    <col min="7693" max="7695" width="11.5703125" style="1" bestFit="1" customWidth="1"/>
    <col min="7696" max="7936" width="9.140625" style="1"/>
    <col min="7937" max="7937" width="3.85546875" style="1" customWidth="1"/>
    <col min="7938" max="7938" width="9.140625" style="1"/>
    <col min="7939" max="7939" width="25.5703125" style="1" customWidth="1"/>
    <col min="7940" max="7940" width="9.140625" style="1"/>
    <col min="7941" max="7941" width="1.5703125" style="1" customWidth="1"/>
    <col min="7942" max="7942" width="9.140625" style="1"/>
    <col min="7943" max="7943" width="4.140625" style="1" customWidth="1"/>
    <col min="7944" max="7944" width="9.140625" style="1"/>
    <col min="7945" max="7945" width="11.42578125" style="1" customWidth="1"/>
    <col min="7946" max="7946" width="13.42578125" style="1" customWidth="1"/>
    <col min="7947" max="7947" width="12.28515625" style="1" customWidth="1"/>
    <col min="7948" max="7948" width="9.140625" style="1"/>
    <col min="7949" max="7951" width="11.5703125" style="1" bestFit="1" customWidth="1"/>
    <col min="7952" max="8192" width="9.140625" style="1"/>
    <col min="8193" max="8193" width="3.85546875" style="1" customWidth="1"/>
    <col min="8194" max="8194" width="9.140625" style="1"/>
    <col min="8195" max="8195" width="25.5703125" style="1" customWidth="1"/>
    <col min="8196" max="8196" width="9.140625" style="1"/>
    <col min="8197" max="8197" width="1.5703125" style="1" customWidth="1"/>
    <col min="8198" max="8198" width="9.140625" style="1"/>
    <col min="8199" max="8199" width="4.140625" style="1" customWidth="1"/>
    <col min="8200" max="8200" width="9.140625" style="1"/>
    <col min="8201" max="8201" width="11.42578125" style="1" customWidth="1"/>
    <col min="8202" max="8202" width="13.42578125" style="1" customWidth="1"/>
    <col min="8203" max="8203" width="12.28515625" style="1" customWidth="1"/>
    <col min="8204" max="8204" width="9.140625" style="1"/>
    <col min="8205" max="8207" width="11.5703125" style="1" bestFit="1" customWidth="1"/>
    <col min="8208" max="8448" width="9.140625" style="1"/>
    <col min="8449" max="8449" width="3.85546875" style="1" customWidth="1"/>
    <col min="8450" max="8450" width="9.140625" style="1"/>
    <col min="8451" max="8451" width="25.5703125" style="1" customWidth="1"/>
    <col min="8452" max="8452" width="9.140625" style="1"/>
    <col min="8453" max="8453" width="1.5703125" style="1" customWidth="1"/>
    <col min="8454" max="8454" width="9.140625" style="1"/>
    <col min="8455" max="8455" width="4.140625" style="1" customWidth="1"/>
    <col min="8456" max="8456" width="9.140625" style="1"/>
    <col min="8457" max="8457" width="11.42578125" style="1" customWidth="1"/>
    <col min="8458" max="8458" width="13.42578125" style="1" customWidth="1"/>
    <col min="8459" max="8459" width="12.28515625" style="1" customWidth="1"/>
    <col min="8460" max="8460" width="9.140625" style="1"/>
    <col min="8461" max="8463" width="11.5703125" style="1" bestFit="1" customWidth="1"/>
    <col min="8464" max="8704" width="9.140625" style="1"/>
    <col min="8705" max="8705" width="3.85546875" style="1" customWidth="1"/>
    <col min="8706" max="8706" width="9.140625" style="1"/>
    <col min="8707" max="8707" width="25.5703125" style="1" customWidth="1"/>
    <col min="8708" max="8708" width="9.140625" style="1"/>
    <col min="8709" max="8709" width="1.5703125" style="1" customWidth="1"/>
    <col min="8710" max="8710" width="9.140625" style="1"/>
    <col min="8711" max="8711" width="4.140625" style="1" customWidth="1"/>
    <col min="8712" max="8712" width="9.140625" style="1"/>
    <col min="8713" max="8713" width="11.42578125" style="1" customWidth="1"/>
    <col min="8714" max="8714" width="13.42578125" style="1" customWidth="1"/>
    <col min="8715" max="8715" width="12.28515625" style="1" customWidth="1"/>
    <col min="8716" max="8716" width="9.140625" style="1"/>
    <col min="8717" max="8719" width="11.5703125" style="1" bestFit="1" customWidth="1"/>
    <col min="8720" max="8960" width="9.140625" style="1"/>
    <col min="8961" max="8961" width="3.85546875" style="1" customWidth="1"/>
    <col min="8962" max="8962" width="9.140625" style="1"/>
    <col min="8963" max="8963" width="25.5703125" style="1" customWidth="1"/>
    <col min="8964" max="8964" width="9.140625" style="1"/>
    <col min="8965" max="8965" width="1.5703125" style="1" customWidth="1"/>
    <col min="8966" max="8966" width="9.140625" style="1"/>
    <col min="8967" max="8967" width="4.140625" style="1" customWidth="1"/>
    <col min="8968" max="8968" width="9.140625" style="1"/>
    <col min="8969" max="8969" width="11.42578125" style="1" customWidth="1"/>
    <col min="8970" max="8970" width="13.42578125" style="1" customWidth="1"/>
    <col min="8971" max="8971" width="12.28515625" style="1" customWidth="1"/>
    <col min="8972" max="8972" width="9.140625" style="1"/>
    <col min="8973" max="8975" width="11.5703125" style="1" bestFit="1" customWidth="1"/>
    <col min="8976" max="9216" width="9.140625" style="1"/>
    <col min="9217" max="9217" width="3.85546875" style="1" customWidth="1"/>
    <col min="9218" max="9218" width="9.140625" style="1"/>
    <col min="9219" max="9219" width="25.5703125" style="1" customWidth="1"/>
    <col min="9220" max="9220" width="9.140625" style="1"/>
    <col min="9221" max="9221" width="1.5703125" style="1" customWidth="1"/>
    <col min="9222" max="9222" width="9.140625" style="1"/>
    <col min="9223" max="9223" width="4.140625" style="1" customWidth="1"/>
    <col min="9224" max="9224" width="9.140625" style="1"/>
    <col min="9225" max="9225" width="11.42578125" style="1" customWidth="1"/>
    <col min="9226" max="9226" width="13.42578125" style="1" customWidth="1"/>
    <col min="9227" max="9227" width="12.28515625" style="1" customWidth="1"/>
    <col min="9228" max="9228" width="9.140625" style="1"/>
    <col min="9229" max="9231" width="11.5703125" style="1" bestFit="1" customWidth="1"/>
    <col min="9232" max="9472" width="9.140625" style="1"/>
    <col min="9473" max="9473" width="3.85546875" style="1" customWidth="1"/>
    <col min="9474" max="9474" width="9.140625" style="1"/>
    <col min="9475" max="9475" width="25.5703125" style="1" customWidth="1"/>
    <col min="9476" max="9476" width="9.140625" style="1"/>
    <col min="9477" max="9477" width="1.5703125" style="1" customWidth="1"/>
    <col min="9478" max="9478" width="9.140625" style="1"/>
    <col min="9479" max="9479" width="4.140625" style="1" customWidth="1"/>
    <col min="9480" max="9480" width="9.140625" style="1"/>
    <col min="9481" max="9481" width="11.42578125" style="1" customWidth="1"/>
    <col min="9482" max="9482" width="13.42578125" style="1" customWidth="1"/>
    <col min="9483" max="9483" width="12.28515625" style="1" customWidth="1"/>
    <col min="9484" max="9484" width="9.140625" style="1"/>
    <col min="9485" max="9487" width="11.5703125" style="1" bestFit="1" customWidth="1"/>
    <col min="9488" max="9728" width="9.140625" style="1"/>
    <col min="9729" max="9729" width="3.85546875" style="1" customWidth="1"/>
    <col min="9730" max="9730" width="9.140625" style="1"/>
    <col min="9731" max="9731" width="25.5703125" style="1" customWidth="1"/>
    <col min="9732" max="9732" width="9.140625" style="1"/>
    <col min="9733" max="9733" width="1.5703125" style="1" customWidth="1"/>
    <col min="9734" max="9734" width="9.140625" style="1"/>
    <col min="9735" max="9735" width="4.140625" style="1" customWidth="1"/>
    <col min="9736" max="9736" width="9.140625" style="1"/>
    <col min="9737" max="9737" width="11.42578125" style="1" customWidth="1"/>
    <col min="9738" max="9738" width="13.42578125" style="1" customWidth="1"/>
    <col min="9739" max="9739" width="12.28515625" style="1" customWidth="1"/>
    <col min="9740" max="9740" width="9.140625" style="1"/>
    <col min="9741" max="9743" width="11.5703125" style="1" bestFit="1" customWidth="1"/>
    <col min="9744" max="9984" width="9.140625" style="1"/>
    <col min="9985" max="9985" width="3.85546875" style="1" customWidth="1"/>
    <col min="9986" max="9986" width="9.140625" style="1"/>
    <col min="9987" max="9987" width="25.5703125" style="1" customWidth="1"/>
    <col min="9988" max="9988" width="9.140625" style="1"/>
    <col min="9989" max="9989" width="1.5703125" style="1" customWidth="1"/>
    <col min="9990" max="9990" width="9.140625" style="1"/>
    <col min="9991" max="9991" width="4.140625" style="1" customWidth="1"/>
    <col min="9992" max="9992" width="9.140625" style="1"/>
    <col min="9993" max="9993" width="11.42578125" style="1" customWidth="1"/>
    <col min="9994" max="9994" width="13.42578125" style="1" customWidth="1"/>
    <col min="9995" max="9995" width="12.28515625" style="1" customWidth="1"/>
    <col min="9996" max="9996" width="9.140625" style="1"/>
    <col min="9997" max="9999" width="11.5703125" style="1" bestFit="1" customWidth="1"/>
    <col min="10000" max="10240" width="9.140625" style="1"/>
    <col min="10241" max="10241" width="3.85546875" style="1" customWidth="1"/>
    <col min="10242" max="10242" width="9.140625" style="1"/>
    <col min="10243" max="10243" width="25.5703125" style="1" customWidth="1"/>
    <col min="10244" max="10244" width="9.140625" style="1"/>
    <col min="10245" max="10245" width="1.5703125" style="1" customWidth="1"/>
    <col min="10246" max="10246" width="9.140625" style="1"/>
    <col min="10247" max="10247" width="4.140625" style="1" customWidth="1"/>
    <col min="10248" max="10248" width="9.140625" style="1"/>
    <col min="10249" max="10249" width="11.42578125" style="1" customWidth="1"/>
    <col min="10250" max="10250" width="13.42578125" style="1" customWidth="1"/>
    <col min="10251" max="10251" width="12.28515625" style="1" customWidth="1"/>
    <col min="10252" max="10252" width="9.140625" style="1"/>
    <col min="10253" max="10255" width="11.5703125" style="1" bestFit="1" customWidth="1"/>
    <col min="10256" max="10496" width="9.140625" style="1"/>
    <col min="10497" max="10497" width="3.85546875" style="1" customWidth="1"/>
    <col min="10498" max="10498" width="9.140625" style="1"/>
    <col min="10499" max="10499" width="25.5703125" style="1" customWidth="1"/>
    <col min="10500" max="10500" width="9.140625" style="1"/>
    <col min="10501" max="10501" width="1.5703125" style="1" customWidth="1"/>
    <col min="10502" max="10502" width="9.140625" style="1"/>
    <col min="10503" max="10503" width="4.140625" style="1" customWidth="1"/>
    <col min="10504" max="10504" width="9.140625" style="1"/>
    <col min="10505" max="10505" width="11.42578125" style="1" customWidth="1"/>
    <col min="10506" max="10506" width="13.42578125" style="1" customWidth="1"/>
    <col min="10507" max="10507" width="12.28515625" style="1" customWidth="1"/>
    <col min="10508" max="10508" width="9.140625" style="1"/>
    <col min="10509" max="10511" width="11.5703125" style="1" bestFit="1" customWidth="1"/>
    <col min="10512" max="10752" width="9.140625" style="1"/>
    <col min="10753" max="10753" width="3.85546875" style="1" customWidth="1"/>
    <col min="10754" max="10754" width="9.140625" style="1"/>
    <col min="10755" max="10755" width="25.5703125" style="1" customWidth="1"/>
    <col min="10756" max="10756" width="9.140625" style="1"/>
    <col min="10757" max="10757" width="1.5703125" style="1" customWidth="1"/>
    <col min="10758" max="10758" width="9.140625" style="1"/>
    <col min="10759" max="10759" width="4.140625" style="1" customWidth="1"/>
    <col min="10760" max="10760" width="9.140625" style="1"/>
    <col min="10761" max="10761" width="11.42578125" style="1" customWidth="1"/>
    <col min="10762" max="10762" width="13.42578125" style="1" customWidth="1"/>
    <col min="10763" max="10763" width="12.28515625" style="1" customWidth="1"/>
    <col min="10764" max="10764" width="9.140625" style="1"/>
    <col min="10765" max="10767" width="11.5703125" style="1" bestFit="1" customWidth="1"/>
    <col min="10768" max="11008" width="9.140625" style="1"/>
    <col min="11009" max="11009" width="3.85546875" style="1" customWidth="1"/>
    <col min="11010" max="11010" width="9.140625" style="1"/>
    <col min="11011" max="11011" width="25.5703125" style="1" customWidth="1"/>
    <col min="11012" max="11012" width="9.140625" style="1"/>
    <col min="11013" max="11013" width="1.5703125" style="1" customWidth="1"/>
    <col min="11014" max="11014" width="9.140625" style="1"/>
    <col min="11015" max="11015" width="4.140625" style="1" customWidth="1"/>
    <col min="11016" max="11016" width="9.140625" style="1"/>
    <col min="11017" max="11017" width="11.42578125" style="1" customWidth="1"/>
    <col min="11018" max="11018" width="13.42578125" style="1" customWidth="1"/>
    <col min="11019" max="11019" width="12.28515625" style="1" customWidth="1"/>
    <col min="11020" max="11020" width="9.140625" style="1"/>
    <col min="11021" max="11023" width="11.5703125" style="1" bestFit="1" customWidth="1"/>
    <col min="11024" max="11264" width="9.140625" style="1"/>
    <col min="11265" max="11265" width="3.85546875" style="1" customWidth="1"/>
    <col min="11266" max="11266" width="9.140625" style="1"/>
    <col min="11267" max="11267" width="25.5703125" style="1" customWidth="1"/>
    <col min="11268" max="11268" width="9.140625" style="1"/>
    <col min="11269" max="11269" width="1.5703125" style="1" customWidth="1"/>
    <col min="11270" max="11270" width="9.140625" style="1"/>
    <col min="11271" max="11271" width="4.140625" style="1" customWidth="1"/>
    <col min="11272" max="11272" width="9.140625" style="1"/>
    <col min="11273" max="11273" width="11.42578125" style="1" customWidth="1"/>
    <col min="11274" max="11274" width="13.42578125" style="1" customWidth="1"/>
    <col min="11275" max="11275" width="12.28515625" style="1" customWidth="1"/>
    <col min="11276" max="11276" width="9.140625" style="1"/>
    <col min="11277" max="11279" width="11.5703125" style="1" bestFit="1" customWidth="1"/>
    <col min="11280" max="11520" width="9.140625" style="1"/>
    <col min="11521" max="11521" width="3.85546875" style="1" customWidth="1"/>
    <col min="11522" max="11522" width="9.140625" style="1"/>
    <col min="11523" max="11523" width="25.5703125" style="1" customWidth="1"/>
    <col min="11524" max="11524" width="9.140625" style="1"/>
    <col min="11525" max="11525" width="1.5703125" style="1" customWidth="1"/>
    <col min="11526" max="11526" width="9.140625" style="1"/>
    <col min="11527" max="11527" width="4.140625" style="1" customWidth="1"/>
    <col min="11528" max="11528" width="9.140625" style="1"/>
    <col min="11529" max="11529" width="11.42578125" style="1" customWidth="1"/>
    <col min="11530" max="11530" width="13.42578125" style="1" customWidth="1"/>
    <col min="11531" max="11531" width="12.28515625" style="1" customWidth="1"/>
    <col min="11532" max="11532" width="9.140625" style="1"/>
    <col min="11533" max="11535" width="11.5703125" style="1" bestFit="1" customWidth="1"/>
    <col min="11536" max="11776" width="9.140625" style="1"/>
    <col min="11777" max="11777" width="3.85546875" style="1" customWidth="1"/>
    <col min="11778" max="11778" width="9.140625" style="1"/>
    <col min="11779" max="11779" width="25.5703125" style="1" customWidth="1"/>
    <col min="11780" max="11780" width="9.140625" style="1"/>
    <col min="11781" max="11781" width="1.5703125" style="1" customWidth="1"/>
    <col min="11782" max="11782" width="9.140625" style="1"/>
    <col min="11783" max="11783" width="4.140625" style="1" customWidth="1"/>
    <col min="11784" max="11784" width="9.140625" style="1"/>
    <col min="11785" max="11785" width="11.42578125" style="1" customWidth="1"/>
    <col min="11786" max="11786" width="13.42578125" style="1" customWidth="1"/>
    <col min="11787" max="11787" width="12.28515625" style="1" customWidth="1"/>
    <col min="11788" max="11788" width="9.140625" style="1"/>
    <col min="11789" max="11791" width="11.5703125" style="1" bestFit="1" customWidth="1"/>
    <col min="11792" max="12032" width="9.140625" style="1"/>
    <col min="12033" max="12033" width="3.85546875" style="1" customWidth="1"/>
    <col min="12034" max="12034" width="9.140625" style="1"/>
    <col min="12035" max="12035" width="25.5703125" style="1" customWidth="1"/>
    <col min="12036" max="12036" width="9.140625" style="1"/>
    <col min="12037" max="12037" width="1.5703125" style="1" customWidth="1"/>
    <col min="12038" max="12038" width="9.140625" style="1"/>
    <col min="12039" max="12039" width="4.140625" style="1" customWidth="1"/>
    <col min="12040" max="12040" width="9.140625" style="1"/>
    <col min="12041" max="12041" width="11.42578125" style="1" customWidth="1"/>
    <col min="12042" max="12042" width="13.42578125" style="1" customWidth="1"/>
    <col min="12043" max="12043" width="12.28515625" style="1" customWidth="1"/>
    <col min="12044" max="12044" width="9.140625" style="1"/>
    <col min="12045" max="12047" width="11.5703125" style="1" bestFit="1" customWidth="1"/>
    <col min="12048" max="12288" width="9.140625" style="1"/>
    <col min="12289" max="12289" width="3.85546875" style="1" customWidth="1"/>
    <col min="12290" max="12290" width="9.140625" style="1"/>
    <col min="12291" max="12291" width="25.5703125" style="1" customWidth="1"/>
    <col min="12292" max="12292" width="9.140625" style="1"/>
    <col min="12293" max="12293" width="1.5703125" style="1" customWidth="1"/>
    <col min="12294" max="12294" width="9.140625" style="1"/>
    <col min="12295" max="12295" width="4.140625" style="1" customWidth="1"/>
    <col min="12296" max="12296" width="9.140625" style="1"/>
    <col min="12297" max="12297" width="11.42578125" style="1" customWidth="1"/>
    <col min="12298" max="12298" width="13.42578125" style="1" customWidth="1"/>
    <col min="12299" max="12299" width="12.28515625" style="1" customWidth="1"/>
    <col min="12300" max="12300" width="9.140625" style="1"/>
    <col min="12301" max="12303" width="11.5703125" style="1" bestFit="1" customWidth="1"/>
    <col min="12304" max="12544" width="9.140625" style="1"/>
    <col min="12545" max="12545" width="3.85546875" style="1" customWidth="1"/>
    <col min="12546" max="12546" width="9.140625" style="1"/>
    <col min="12547" max="12547" width="25.5703125" style="1" customWidth="1"/>
    <col min="12548" max="12548" width="9.140625" style="1"/>
    <col min="12549" max="12549" width="1.5703125" style="1" customWidth="1"/>
    <col min="12550" max="12550" width="9.140625" style="1"/>
    <col min="12551" max="12551" width="4.140625" style="1" customWidth="1"/>
    <col min="12552" max="12552" width="9.140625" style="1"/>
    <col min="12553" max="12553" width="11.42578125" style="1" customWidth="1"/>
    <col min="12554" max="12554" width="13.42578125" style="1" customWidth="1"/>
    <col min="12555" max="12555" width="12.28515625" style="1" customWidth="1"/>
    <col min="12556" max="12556" width="9.140625" style="1"/>
    <col min="12557" max="12559" width="11.5703125" style="1" bestFit="1" customWidth="1"/>
    <col min="12560" max="12800" width="9.140625" style="1"/>
    <col min="12801" max="12801" width="3.85546875" style="1" customWidth="1"/>
    <col min="12802" max="12802" width="9.140625" style="1"/>
    <col min="12803" max="12803" width="25.5703125" style="1" customWidth="1"/>
    <col min="12804" max="12804" width="9.140625" style="1"/>
    <col min="12805" max="12805" width="1.5703125" style="1" customWidth="1"/>
    <col min="12806" max="12806" width="9.140625" style="1"/>
    <col min="12807" max="12807" width="4.140625" style="1" customWidth="1"/>
    <col min="12808" max="12808" width="9.140625" style="1"/>
    <col min="12809" max="12809" width="11.42578125" style="1" customWidth="1"/>
    <col min="12810" max="12810" width="13.42578125" style="1" customWidth="1"/>
    <col min="12811" max="12811" width="12.28515625" style="1" customWidth="1"/>
    <col min="12812" max="12812" width="9.140625" style="1"/>
    <col min="12813" max="12815" width="11.5703125" style="1" bestFit="1" customWidth="1"/>
    <col min="12816" max="13056" width="9.140625" style="1"/>
    <col min="13057" max="13057" width="3.85546875" style="1" customWidth="1"/>
    <col min="13058" max="13058" width="9.140625" style="1"/>
    <col min="13059" max="13059" width="25.5703125" style="1" customWidth="1"/>
    <col min="13060" max="13060" width="9.140625" style="1"/>
    <col min="13061" max="13061" width="1.5703125" style="1" customWidth="1"/>
    <col min="13062" max="13062" width="9.140625" style="1"/>
    <col min="13063" max="13063" width="4.140625" style="1" customWidth="1"/>
    <col min="13064" max="13064" width="9.140625" style="1"/>
    <col min="13065" max="13065" width="11.42578125" style="1" customWidth="1"/>
    <col min="13066" max="13066" width="13.42578125" style="1" customWidth="1"/>
    <col min="13067" max="13067" width="12.28515625" style="1" customWidth="1"/>
    <col min="13068" max="13068" width="9.140625" style="1"/>
    <col min="13069" max="13071" width="11.5703125" style="1" bestFit="1" customWidth="1"/>
    <col min="13072" max="13312" width="9.140625" style="1"/>
    <col min="13313" max="13313" width="3.85546875" style="1" customWidth="1"/>
    <col min="13314" max="13314" width="9.140625" style="1"/>
    <col min="13315" max="13315" width="25.5703125" style="1" customWidth="1"/>
    <col min="13316" max="13316" width="9.140625" style="1"/>
    <col min="13317" max="13317" width="1.5703125" style="1" customWidth="1"/>
    <col min="13318" max="13318" width="9.140625" style="1"/>
    <col min="13319" max="13319" width="4.140625" style="1" customWidth="1"/>
    <col min="13320" max="13320" width="9.140625" style="1"/>
    <col min="13321" max="13321" width="11.42578125" style="1" customWidth="1"/>
    <col min="13322" max="13322" width="13.42578125" style="1" customWidth="1"/>
    <col min="13323" max="13323" width="12.28515625" style="1" customWidth="1"/>
    <col min="13324" max="13324" width="9.140625" style="1"/>
    <col min="13325" max="13327" width="11.5703125" style="1" bestFit="1" customWidth="1"/>
    <col min="13328" max="13568" width="9.140625" style="1"/>
    <col min="13569" max="13569" width="3.85546875" style="1" customWidth="1"/>
    <col min="13570" max="13570" width="9.140625" style="1"/>
    <col min="13571" max="13571" width="25.5703125" style="1" customWidth="1"/>
    <col min="13572" max="13572" width="9.140625" style="1"/>
    <col min="13573" max="13573" width="1.5703125" style="1" customWidth="1"/>
    <col min="13574" max="13574" width="9.140625" style="1"/>
    <col min="13575" max="13575" width="4.140625" style="1" customWidth="1"/>
    <col min="13576" max="13576" width="9.140625" style="1"/>
    <col min="13577" max="13577" width="11.42578125" style="1" customWidth="1"/>
    <col min="13578" max="13578" width="13.42578125" style="1" customWidth="1"/>
    <col min="13579" max="13579" width="12.28515625" style="1" customWidth="1"/>
    <col min="13580" max="13580" width="9.140625" style="1"/>
    <col min="13581" max="13583" width="11.5703125" style="1" bestFit="1" customWidth="1"/>
    <col min="13584" max="13824" width="9.140625" style="1"/>
    <col min="13825" max="13825" width="3.85546875" style="1" customWidth="1"/>
    <col min="13826" max="13826" width="9.140625" style="1"/>
    <col min="13827" max="13827" width="25.5703125" style="1" customWidth="1"/>
    <col min="13828" max="13828" width="9.140625" style="1"/>
    <col min="13829" max="13829" width="1.5703125" style="1" customWidth="1"/>
    <col min="13830" max="13830" width="9.140625" style="1"/>
    <col min="13831" max="13831" width="4.140625" style="1" customWidth="1"/>
    <col min="13832" max="13832" width="9.140625" style="1"/>
    <col min="13833" max="13833" width="11.42578125" style="1" customWidth="1"/>
    <col min="13834" max="13834" width="13.42578125" style="1" customWidth="1"/>
    <col min="13835" max="13835" width="12.28515625" style="1" customWidth="1"/>
    <col min="13836" max="13836" width="9.140625" style="1"/>
    <col min="13837" max="13839" width="11.5703125" style="1" bestFit="1" customWidth="1"/>
    <col min="13840" max="14080" width="9.140625" style="1"/>
    <col min="14081" max="14081" width="3.85546875" style="1" customWidth="1"/>
    <col min="14082" max="14082" width="9.140625" style="1"/>
    <col min="14083" max="14083" width="25.5703125" style="1" customWidth="1"/>
    <col min="14084" max="14084" width="9.140625" style="1"/>
    <col min="14085" max="14085" width="1.5703125" style="1" customWidth="1"/>
    <col min="14086" max="14086" width="9.140625" style="1"/>
    <col min="14087" max="14087" width="4.140625" style="1" customWidth="1"/>
    <col min="14088" max="14088" width="9.140625" style="1"/>
    <col min="14089" max="14089" width="11.42578125" style="1" customWidth="1"/>
    <col min="14090" max="14090" width="13.42578125" style="1" customWidth="1"/>
    <col min="14091" max="14091" width="12.28515625" style="1" customWidth="1"/>
    <col min="14092" max="14092" width="9.140625" style="1"/>
    <col min="14093" max="14095" width="11.5703125" style="1" bestFit="1" customWidth="1"/>
    <col min="14096" max="14336" width="9.140625" style="1"/>
    <col min="14337" max="14337" width="3.85546875" style="1" customWidth="1"/>
    <col min="14338" max="14338" width="9.140625" style="1"/>
    <col min="14339" max="14339" width="25.5703125" style="1" customWidth="1"/>
    <col min="14340" max="14340" width="9.140625" style="1"/>
    <col min="14341" max="14341" width="1.5703125" style="1" customWidth="1"/>
    <col min="14342" max="14342" width="9.140625" style="1"/>
    <col min="14343" max="14343" width="4.140625" style="1" customWidth="1"/>
    <col min="14344" max="14344" width="9.140625" style="1"/>
    <col min="14345" max="14345" width="11.42578125" style="1" customWidth="1"/>
    <col min="14346" max="14346" width="13.42578125" style="1" customWidth="1"/>
    <col min="14347" max="14347" width="12.28515625" style="1" customWidth="1"/>
    <col min="14348" max="14348" width="9.140625" style="1"/>
    <col min="14349" max="14351" width="11.5703125" style="1" bestFit="1" customWidth="1"/>
    <col min="14352" max="14592" width="9.140625" style="1"/>
    <col min="14593" max="14593" width="3.85546875" style="1" customWidth="1"/>
    <col min="14594" max="14594" width="9.140625" style="1"/>
    <col min="14595" max="14595" width="25.5703125" style="1" customWidth="1"/>
    <col min="14596" max="14596" width="9.140625" style="1"/>
    <col min="14597" max="14597" width="1.5703125" style="1" customWidth="1"/>
    <col min="14598" max="14598" width="9.140625" style="1"/>
    <col min="14599" max="14599" width="4.140625" style="1" customWidth="1"/>
    <col min="14600" max="14600" width="9.140625" style="1"/>
    <col min="14601" max="14601" width="11.42578125" style="1" customWidth="1"/>
    <col min="14602" max="14602" width="13.42578125" style="1" customWidth="1"/>
    <col min="14603" max="14603" width="12.28515625" style="1" customWidth="1"/>
    <col min="14604" max="14604" width="9.140625" style="1"/>
    <col min="14605" max="14607" width="11.5703125" style="1" bestFit="1" customWidth="1"/>
    <col min="14608" max="14848" width="9.140625" style="1"/>
    <col min="14849" max="14849" width="3.85546875" style="1" customWidth="1"/>
    <col min="14850" max="14850" width="9.140625" style="1"/>
    <col min="14851" max="14851" width="25.5703125" style="1" customWidth="1"/>
    <col min="14852" max="14852" width="9.140625" style="1"/>
    <col min="14853" max="14853" width="1.5703125" style="1" customWidth="1"/>
    <col min="14854" max="14854" width="9.140625" style="1"/>
    <col min="14855" max="14855" width="4.140625" style="1" customWidth="1"/>
    <col min="14856" max="14856" width="9.140625" style="1"/>
    <col min="14857" max="14857" width="11.42578125" style="1" customWidth="1"/>
    <col min="14858" max="14858" width="13.42578125" style="1" customWidth="1"/>
    <col min="14859" max="14859" width="12.28515625" style="1" customWidth="1"/>
    <col min="14860" max="14860" width="9.140625" style="1"/>
    <col min="14861" max="14863" width="11.5703125" style="1" bestFit="1" customWidth="1"/>
    <col min="14864" max="15104" width="9.140625" style="1"/>
    <col min="15105" max="15105" width="3.85546875" style="1" customWidth="1"/>
    <col min="15106" max="15106" width="9.140625" style="1"/>
    <col min="15107" max="15107" width="25.5703125" style="1" customWidth="1"/>
    <col min="15108" max="15108" width="9.140625" style="1"/>
    <col min="15109" max="15109" width="1.5703125" style="1" customWidth="1"/>
    <col min="15110" max="15110" width="9.140625" style="1"/>
    <col min="15111" max="15111" width="4.140625" style="1" customWidth="1"/>
    <col min="15112" max="15112" width="9.140625" style="1"/>
    <col min="15113" max="15113" width="11.42578125" style="1" customWidth="1"/>
    <col min="15114" max="15114" width="13.42578125" style="1" customWidth="1"/>
    <col min="15115" max="15115" width="12.28515625" style="1" customWidth="1"/>
    <col min="15116" max="15116" width="9.140625" style="1"/>
    <col min="15117" max="15119" width="11.5703125" style="1" bestFit="1" customWidth="1"/>
    <col min="15120" max="15360" width="9.140625" style="1"/>
    <col min="15361" max="15361" width="3.85546875" style="1" customWidth="1"/>
    <col min="15362" max="15362" width="9.140625" style="1"/>
    <col min="15363" max="15363" width="25.5703125" style="1" customWidth="1"/>
    <col min="15364" max="15364" width="9.140625" style="1"/>
    <col min="15365" max="15365" width="1.5703125" style="1" customWidth="1"/>
    <col min="15366" max="15366" width="9.140625" style="1"/>
    <col min="15367" max="15367" width="4.140625" style="1" customWidth="1"/>
    <col min="15368" max="15368" width="9.140625" style="1"/>
    <col min="15369" max="15369" width="11.42578125" style="1" customWidth="1"/>
    <col min="15370" max="15370" width="13.42578125" style="1" customWidth="1"/>
    <col min="15371" max="15371" width="12.28515625" style="1" customWidth="1"/>
    <col min="15372" max="15372" width="9.140625" style="1"/>
    <col min="15373" max="15375" width="11.5703125" style="1" bestFit="1" customWidth="1"/>
    <col min="15376" max="15616" width="9.140625" style="1"/>
    <col min="15617" max="15617" width="3.85546875" style="1" customWidth="1"/>
    <col min="15618" max="15618" width="9.140625" style="1"/>
    <col min="15619" max="15619" width="25.5703125" style="1" customWidth="1"/>
    <col min="15620" max="15620" width="9.140625" style="1"/>
    <col min="15621" max="15621" width="1.5703125" style="1" customWidth="1"/>
    <col min="15622" max="15622" width="9.140625" style="1"/>
    <col min="15623" max="15623" width="4.140625" style="1" customWidth="1"/>
    <col min="15624" max="15624" width="9.140625" style="1"/>
    <col min="15625" max="15625" width="11.42578125" style="1" customWidth="1"/>
    <col min="15626" max="15626" width="13.42578125" style="1" customWidth="1"/>
    <col min="15627" max="15627" width="12.28515625" style="1" customWidth="1"/>
    <col min="15628" max="15628" width="9.140625" style="1"/>
    <col min="15629" max="15631" width="11.5703125" style="1" bestFit="1" customWidth="1"/>
    <col min="15632" max="15872" width="9.140625" style="1"/>
    <col min="15873" max="15873" width="3.85546875" style="1" customWidth="1"/>
    <col min="15874" max="15874" width="9.140625" style="1"/>
    <col min="15875" max="15875" width="25.5703125" style="1" customWidth="1"/>
    <col min="15876" max="15876" width="9.140625" style="1"/>
    <col min="15877" max="15877" width="1.5703125" style="1" customWidth="1"/>
    <col min="15878" max="15878" width="9.140625" style="1"/>
    <col min="15879" max="15879" width="4.140625" style="1" customWidth="1"/>
    <col min="15880" max="15880" width="9.140625" style="1"/>
    <col min="15881" max="15881" width="11.42578125" style="1" customWidth="1"/>
    <col min="15882" max="15882" width="13.42578125" style="1" customWidth="1"/>
    <col min="15883" max="15883" width="12.28515625" style="1" customWidth="1"/>
    <col min="15884" max="15884" width="9.140625" style="1"/>
    <col min="15885" max="15887" width="11.5703125" style="1" bestFit="1" customWidth="1"/>
    <col min="15888" max="16128" width="9.140625" style="1"/>
    <col min="16129" max="16129" width="3.85546875" style="1" customWidth="1"/>
    <col min="16130" max="16130" width="9.140625" style="1"/>
    <col min="16131" max="16131" width="25.5703125" style="1" customWidth="1"/>
    <col min="16132" max="16132" width="9.140625" style="1"/>
    <col min="16133" max="16133" width="1.5703125" style="1" customWidth="1"/>
    <col min="16134" max="16134" width="9.140625" style="1"/>
    <col min="16135" max="16135" width="4.140625" style="1" customWidth="1"/>
    <col min="16136" max="16136" width="9.140625" style="1"/>
    <col min="16137" max="16137" width="11.42578125" style="1" customWidth="1"/>
    <col min="16138" max="16138" width="13.42578125" style="1" customWidth="1"/>
    <col min="16139" max="16139" width="12.28515625" style="1" customWidth="1"/>
    <col min="16140" max="16140" width="9.140625" style="1"/>
    <col min="16141" max="16143" width="11.5703125" style="1" bestFit="1" customWidth="1"/>
    <col min="16144" max="16384" width="9.140625" style="1"/>
  </cols>
  <sheetData>
    <row r="1" spans="1:13" ht="12.75" customHeight="1">
      <c r="A1" s="231" t="s">
        <v>31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3" ht="13.5" customHeight="1" thickBot="1">
      <c r="A2" s="329" t="s">
        <v>32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5.75" thickBot="1">
      <c r="A3" s="339" t="s">
        <v>33</v>
      </c>
      <c r="B3" s="340"/>
      <c r="C3" s="340"/>
      <c r="D3" s="340"/>
      <c r="E3" s="340"/>
      <c r="F3" s="340"/>
      <c r="G3" s="340"/>
      <c r="H3" s="340"/>
      <c r="I3" s="340"/>
      <c r="J3" s="340"/>
      <c r="K3" s="341"/>
      <c r="L3" s="12"/>
      <c r="M3" s="12"/>
    </row>
    <row r="4" spans="1:13">
      <c r="A4" s="342"/>
      <c r="B4" s="336"/>
      <c r="C4" s="337"/>
      <c r="D4" s="336"/>
      <c r="E4" s="337"/>
      <c r="F4" s="336"/>
      <c r="G4" s="337"/>
      <c r="H4" s="336"/>
      <c r="I4" s="337"/>
      <c r="J4" s="336" t="s">
        <v>34</v>
      </c>
      <c r="K4" s="337"/>
    </row>
    <row r="5" spans="1:13">
      <c r="A5" s="342"/>
      <c r="B5" s="336"/>
      <c r="C5" s="337"/>
      <c r="D5" s="336" t="s">
        <v>35</v>
      </c>
      <c r="E5" s="337"/>
      <c r="F5" s="336" t="s">
        <v>36</v>
      </c>
      <c r="G5" s="337"/>
      <c r="H5" s="336" t="s">
        <v>37</v>
      </c>
      <c r="I5" s="337"/>
      <c r="J5" s="336" t="s">
        <v>38</v>
      </c>
      <c r="K5" s="337"/>
    </row>
    <row r="6" spans="1:13" ht="15.75" thickBot="1">
      <c r="A6" s="343"/>
      <c r="B6" s="338"/>
      <c r="C6" s="305"/>
      <c r="D6" s="338"/>
      <c r="E6" s="305"/>
      <c r="F6" s="338"/>
      <c r="G6" s="305"/>
      <c r="H6" s="338"/>
      <c r="I6" s="305"/>
      <c r="J6" s="338"/>
      <c r="K6" s="305"/>
    </row>
    <row r="7" spans="1:13" ht="15.75" thickBot="1">
      <c r="A7" s="27">
        <v>1</v>
      </c>
      <c r="B7" s="330" t="s">
        <v>39</v>
      </c>
      <c r="C7" s="331"/>
      <c r="D7" s="332">
        <v>622.57000000000005</v>
      </c>
      <c r="E7" s="333"/>
      <c r="F7" s="332">
        <f>F8</f>
        <v>780.6</v>
      </c>
      <c r="G7" s="333"/>
      <c r="H7" s="330">
        <f>H8+H9</f>
        <v>1148.31</v>
      </c>
      <c r="I7" s="334"/>
      <c r="J7" s="332">
        <f>D7+F7+H7</f>
        <v>2551.48</v>
      </c>
      <c r="K7" s="334"/>
    </row>
    <row r="8" spans="1:13">
      <c r="A8" s="28"/>
      <c r="B8" s="266" t="s">
        <v>40</v>
      </c>
      <c r="C8" s="270"/>
      <c r="D8" s="264">
        <v>644.04999999999995</v>
      </c>
      <c r="E8" s="265"/>
      <c r="F8" s="264">
        <v>780.6</v>
      </c>
      <c r="G8" s="265"/>
      <c r="H8" s="276">
        <v>1055.1099999999999</v>
      </c>
      <c r="I8" s="278"/>
      <c r="J8" s="335">
        <f>D8+F8+H8</f>
        <v>2479.7600000000002</v>
      </c>
      <c r="K8" s="279"/>
    </row>
    <row r="9" spans="1:13" ht="15.75" thickBot="1">
      <c r="A9" s="29"/>
      <c r="B9" s="260" t="s">
        <v>41</v>
      </c>
      <c r="C9" s="300"/>
      <c r="D9" s="260"/>
      <c r="E9" s="261"/>
      <c r="F9" s="260"/>
      <c r="G9" s="261"/>
      <c r="H9" s="325">
        <v>93.2</v>
      </c>
      <c r="I9" s="326"/>
      <c r="J9" s="325">
        <f>D9+F9+H9</f>
        <v>93.2</v>
      </c>
      <c r="K9" s="327"/>
    </row>
    <row r="10" spans="1:13">
      <c r="A10" s="282">
        <v>2</v>
      </c>
      <c r="B10" s="285" t="s">
        <v>42</v>
      </c>
      <c r="C10" s="328"/>
      <c r="D10" s="291">
        <f>D12+D14+D15+D16+D17+D19+D20</f>
        <v>804.1099999999999</v>
      </c>
      <c r="E10" s="286"/>
      <c r="F10" s="291">
        <f>F12+F14+F15+F16+F17+F20+F19</f>
        <v>937.26</v>
      </c>
      <c r="G10" s="286"/>
      <c r="H10" s="285">
        <f>H12+H14+H15+H16+H17+H18+H19+H20</f>
        <v>1324.98</v>
      </c>
      <c r="I10" s="286"/>
      <c r="J10" s="291">
        <f>D10+F10+H10</f>
        <v>3066.35</v>
      </c>
      <c r="K10" s="286"/>
    </row>
    <row r="11" spans="1:13" ht="3" customHeight="1" thickBot="1">
      <c r="A11" s="284"/>
      <c r="B11" s="289"/>
      <c r="C11" s="329"/>
      <c r="D11" s="289"/>
      <c r="E11" s="290"/>
      <c r="F11" s="289"/>
      <c r="G11" s="290"/>
      <c r="H11" s="289"/>
      <c r="I11" s="290"/>
      <c r="J11" s="289"/>
      <c r="K11" s="290"/>
    </row>
    <row r="12" spans="1:13">
      <c r="A12" s="299"/>
      <c r="B12" s="318" t="s">
        <v>43</v>
      </c>
      <c r="C12" s="319"/>
      <c r="D12" s="320">
        <v>275.99</v>
      </c>
      <c r="E12" s="321"/>
      <c r="F12" s="320">
        <v>378.22</v>
      </c>
      <c r="G12" s="321"/>
      <c r="H12" s="318">
        <v>398.36</v>
      </c>
      <c r="I12" s="322"/>
      <c r="J12" s="320">
        <f>D12+F12+H12</f>
        <v>1052.5700000000002</v>
      </c>
      <c r="K12" s="323"/>
    </row>
    <row r="13" spans="1:13">
      <c r="A13" s="317"/>
      <c r="B13" s="266" t="s">
        <v>44</v>
      </c>
      <c r="C13" s="324"/>
      <c r="D13" s="264"/>
      <c r="E13" s="265"/>
      <c r="F13" s="264"/>
      <c r="G13" s="265"/>
      <c r="H13" s="266"/>
      <c r="I13" s="270"/>
      <c r="J13" s="266"/>
      <c r="K13" s="271"/>
    </row>
    <row r="14" spans="1:13">
      <c r="A14" s="30"/>
      <c r="B14" s="311" t="s">
        <v>45</v>
      </c>
      <c r="C14" s="311"/>
      <c r="D14" s="312">
        <v>108.43</v>
      </c>
      <c r="E14" s="313"/>
      <c r="F14" s="312">
        <v>215.23</v>
      </c>
      <c r="G14" s="313"/>
      <c r="H14" s="314">
        <v>273.38</v>
      </c>
      <c r="I14" s="315"/>
      <c r="J14" s="312">
        <f t="shared" ref="J14:J20" si="0">D14+F14+H14</f>
        <v>597.04</v>
      </c>
      <c r="K14" s="316"/>
    </row>
    <row r="15" spans="1:13">
      <c r="A15" s="30"/>
      <c r="B15" s="235" t="s">
        <v>46</v>
      </c>
      <c r="C15" s="280"/>
      <c r="D15" s="308">
        <v>53.51</v>
      </c>
      <c r="E15" s="309"/>
      <c r="F15" s="308">
        <v>70.010000000000005</v>
      </c>
      <c r="G15" s="309"/>
      <c r="H15" s="235">
        <v>68.78</v>
      </c>
      <c r="I15" s="280"/>
      <c r="J15" s="308">
        <f t="shared" si="0"/>
        <v>192.3</v>
      </c>
      <c r="K15" s="281"/>
    </row>
    <row r="16" spans="1:13">
      <c r="A16" s="30"/>
      <c r="B16" s="235" t="s">
        <v>47</v>
      </c>
      <c r="C16" s="280"/>
      <c r="D16" s="308">
        <v>36.9</v>
      </c>
      <c r="E16" s="309"/>
      <c r="F16" s="308">
        <v>35.799999999999997</v>
      </c>
      <c r="G16" s="309"/>
      <c r="H16" s="235">
        <v>44.09</v>
      </c>
      <c r="I16" s="280"/>
      <c r="J16" s="308">
        <f t="shared" si="0"/>
        <v>116.78999999999999</v>
      </c>
      <c r="K16" s="281"/>
    </row>
    <row r="17" spans="1:11">
      <c r="A17" s="30"/>
      <c r="B17" s="235" t="s">
        <v>48</v>
      </c>
      <c r="C17" s="280"/>
      <c r="D17" s="308">
        <v>51.46</v>
      </c>
      <c r="E17" s="309"/>
      <c r="F17" s="308">
        <v>105.54</v>
      </c>
      <c r="G17" s="309"/>
      <c r="H17" s="235">
        <v>113.61</v>
      </c>
      <c r="I17" s="280"/>
      <c r="J17" s="308">
        <f t="shared" si="0"/>
        <v>270.61</v>
      </c>
      <c r="K17" s="281"/>
    </row>
    <row r="18" spans="1:11">
      <c r="A18" s="28"/>
      <c r="B18" s="235" t="s">
        <v>49</v>
      </c>
      <c r="C18" s="236"/>
      <c r="D18" s="308"/>
      <c r="E18" s="309"/>
      <c r="F18" s="308"/>
      <c r="G18" s="309"/>
      <c r="H18" s="235">
        <v>8.84</v>
      </c>
      <c r="I18" s="236"/>
      <c r="J18" s="308">
        <f>H18</f>
        <v>8.84</v>
      </c>
      <c r="K18" s="310"/>
    </row>
    <row r="19" spans="1:11">
      <c r="A19" s="28"/>
      <c r="B19" s="235" t="s">
        <v>50</v>
      </c>
      <c r="C19" s="280"/>
      <c r="D19" s="308">
        <v>237.31</v>
      </c>
      <c r="E19" s="309"/>
      <c r="F19" s="308">
        <v>12.78</v>
      </c>
      <c r="G19" s="309"/>
      <c r="H19" s="235">
        <v>284.38</v>
      </c>
      <c r="I19" s="280"/>
      <c r="J19" s="308">
        <f t="shared" si="0"/>
        <v>534.47</v>
      </c>
      <c r="K19" s="281"/>
    </row>
    <row r="20" spans="1:11">
      <c r="A20" s="298"/>
      <c r="B20" s="260" t="s">
        <v>51</v>
      </c>
      <c r="C20" s="300"/>
      <c r="D20" s="262">
        <v>40.51</v>
      </c>
      <c r="E20" s="263"/>
      <c r="F20" s="262">
        <v>119.68</v>
      </c>
      <c r="G20" s="263"/>
      <c r="H20" s="260">
        <v>133.54</v>
      </c>
      <c r="I20" s="300"/>
      <c r="J20" s="262">
        <f t="shared" si="0"/>
        <v>293.73</v>
      </c>
      <c r="K20" s="269"/>
    </row>
    <row r="21" spans="1:11" ht="15.75" thickBot="1">
      <c r="A21" s="299"/>
      <c r="B21" s="306" t="s">
        <v>52</v>
      </c>
      <c r="C21" s="307"/>
      <c r="D21" s="301"/>
      <c r="E21" s="302"/>
      <c r="F21" s="301"/>
      <c r="G21" s="302"/>
      <c r="H21" s="303"/>
      <c r="I21" s="304"/>
      <c r="J21" s="303"/>
      <c r="K21" s="305"/>
    </row>
    <row r="22" spans="1:11" ht="12.75" customHeight="1">
      <c r="A22" s="282">
        <v>3</v>
      </c>
      <c r="B22" s="285" t="s">
        <v>53</v>
      </c>
      <c r="C22" s="286"/>
      <c r="D22" s="291">
        <f>D10-D26</f>
        <v>26.129999999999882</v>
      </c>
      <c r="E22" s="286"/>
      <c r="F22" s="291">
        <f>F10-F26</f>
        <v>69.659999999999968</v>
      </c>
      <c r="G22" s="286"/>
      <c r="H22" s="285">
        <f>H10-H26</f>
        <v>253.18000000000006</v>
      </c>
      <c r="I22" s="286"/>
      <c r="J22" s="292">
        <f>D22+F22+H22</f>
        <v>348.96999999999991</v>
      </c>
      <c r="K22" s="293"/>
    </row>
    <row r="23" spans="1:11" ht="12" customHeight="1" thickBot="1">
      <c r="A23" s="283"/>
      <c r="B23" s="287"/>
      <c r="C23" s="288"/>
      <c r="D23" s="287"/>
      <c r="E23" s="288"/>
      <c r="F23" s="287"/>
      <c r="G23" s="288"/>
      <c r="H23" s="287"/>
      <c r="I23" s="288"/>
      <c r="J23" s="294"/>
      <c r="K23" s="295"/>
    </row>
    <row r="24" spans="1:11" ht="4.5" hidden="1" customHeight="1">
      <c r="A24" s="284"/>
      <c r="B24" s="289"/>
      <c r="C24" s="290"/>
      <c r="D24" s="289"/>
      <c r="E24" s="290"/>
      <c r="F24" s="289"/>
      <c r="G24" s="290"/>
      <c r="H24" s="289"/>
      <c r="I24" s="290"/>
      <c r="J24" s="296"/>
      <c r="K24" s="297"/>
    </row>
    <row r="25" spans="1:11">
      <c r="A25" s="31"/>
      <c r="B25" s="272" t="s">
        <v>54</v>
      </c>
      <c r="C25" s="273"/>
      <c r="D25" s="276"/>
      <c r="E25" s="277"/>
      <c r="F25" s="276"/>
      <c r="G25" s="277"/>
      <c r="H25" s="276"/>
      <c r="I25" s="277"/>
      <c r="J25" s="278"/>
      <c r="K25" s="279"/>
    </row>
    <row r="26" spans="1:11">
      <c r="A26" s="30"/>
      <c r="B26" s="274"/>
      <c r="C26" s="275"/>
      <c r="D26" s="235">
        <v>777.98</v>
      </c>
      <c r="E26" s="280"/>
      <c r="F26" s="235">
        <v>867.6</v>
      </c>
      <c r="G26" s="280"/>
      <c r="H26" s="235">
        <v>1071.8</v>
      </c>
      <c r="I26" s="236"/>
      <c r="J26" s="280">
        <f>D26+F26+H26</f>
        <v>2717.38</v>
      </c>
      <c r="K26" s="281"/>
    </row>
    <row r="27" spans="1:11">
      <c r="A27" s="29"/>
      <c r="B27" s="260" t="s">
        <v>55</v>
      </c>
      <c r="C27" s="261"/>
      <c r="D27" s="262">
        <f>D26-D8</f>
        <v>133.93000000000006</v>
      </c>
      <c r="E27" s="263"/>
      <c r="F27" s="262">
        <f>F26-F8</f>
        <v>87</v>
      </c>
      <c r="G27" s="263"/>
      <c r="H27" s="260">
        <f>H26-H8</f>
        <v>16.690000000000055</v>
      </c>
      <c r="I27" s="261"/>
      <c r="J27" s="268">
        <f>D27+F27+H27</f>
        <v>237.62000000000012</v>
      </c>
      <c r="K27" s="269"/>
    </row>
    <row r="28" spans="1:11">
      <c r="A28" s="28"/>
      <c r="B28" s="266" t="s">
        <v>56</v>
      </c>
      <c r="C28" s="267"/>
      <c r="D28" s="264"/>
      <c r="E28" s="265"/>
      <c r="F28" s="264"/>
      <c r="G28" s="265"/>
      <c r="H28" s="266"/>
      <c r="I28" s="267"/>
      <c r="J28" s="270"/>
      <c r="K28" s="271"/>
    </row>
    <row r="29" spans="1:11" ht="18.75" customHeight="1" thickBot="1">
      <c r="A29" s="257" t="s">
        <v>57</v>
      </c>
      <c r="B29" s="257"/>
      <c r="C29" s="257"/>
      <c r="D29" s="257"/>
      <c r="E29" s="32"/>
      <c r="F29" s="258" t="s">
        <v>58</v>
      </c>
      <c r="G29" s="258"/>
      <c r="H29" s="258"/>
      <c r="I29" s="258"/>
      <c r="J29" s="258"/>
      <c r="K29" s="258"/>
    </row>
    <row r="30" spans="1:11" ht="15.75" thickBot="1">
      <c r="A30" s="33" t="s">
        <v>59</v>
      </c>
      <c r="B30" s="244" t="s">
        <v>60</v>
      </c>
      <c r="C30" s="245"/>
      <c r="D30" s="34" t="s">
        <v>61</v>
      </c>
      <c r="E30" s="32"/>
      <c r="F30" s="259"/>
      <c r="G30" s="259"/>
      <c r="H30" s="259"/>
      <c r="I30" s="35" t="s">
        <v>62</v>
      </c>
      <c r="J30" s="35" t="s">
        <v>63</v>
      </c>
      <c r="K30" s="36"/>
    </row>
    <row r="31" spans="1:11" ht="25.5" customHeight="1">
      <c r="A31" s="37">
        <v>1</v>
      </c>
      <c r="B31" s="246" t="s">
        <v>64</v>
      </c>
      <c r="C31" s="246"/>
      <c r="D31" s="38">
        <v>9.4499999999999993</v>
      </c>
      <c r="E31" s="32"/>
      <c r="F31" s="256" t="s">
        <v>65</v>
      </c>
      <c r="G31" s="256"/>
      <c r="H31" s="256"/>
      <c r="I31" s="39">
        <v>197858.78</v>
      </c>
      <c r="J31" s="39">
        <v>233563.4</v>
      </c>
      <c r="K31" s="40">
        <f>J31-I31</f>
        <v>35704.619999999995</v>
      </c>
    </row>
    <row r="32" spans="1:11">
      <c r="A32" s="41">
        <v>2</v>
      </c>
      <c r="B32" s="222" t="s">
        <v>66</v>
      </c>
      <c r="C32" s="247"/>
      <c r="D32" s="42">
        <v>13.45</v>
      </c>
      <c r="E32" s="32"/>
      <c r="F32" s="256" t="s">
        <v>67</v>
      </c>
      <c r="G32" s="256"/>
      <c r="H32" s="256"/>
      <c r="I32" s="39">
        <v>104364.83</v>
      </c>
      <c r="J32" s="39">
        <v>110140.2</v>
      </c>
      <c r="K32" s="40">
        <f t="shared" ref="K32:K39" si="1">J32-I32</f>
        <v>5775.3699999999953</v>
      </c>
    </row>
    <row r="33" spans="1:11">
      <c r="A33" s="41">
        <v>4</v>
      </c>
      <c r="B33" s="222" t="s">
        <v>68</v>
      </c>
      <c r="C33" s="247"/>
      <c r="D33" s="42">
        <v>16.16</v>
      </c>
      <c r="E33" s="32"/>
      <c r="F33" s="256" t="s">
        <v>69</v>
      </c>
      <c r="G33" s="256"/>
      <c r="H33" s="256"/>
      <c r="I33" s="39">
        <v>19078.25</v>
      </c>
      <c r="J33" s="39">
        <v>19639.68</v>
      </c>
      <c r="K33" s="40">
        <f t="shared" si="1"/>
        <v>561.43000000000029</v>
      </c>
    </row>
    <row r="34" spans="1:11">
      <c r="A34" s="43">
        <v>7</v>
      </c>
      <c r="B34" s="227" t="s">
        <v>70</v>
      </c>
      <c r="C34" s="249"/>
      <c r="D34" s="44">
        <v>16.989999999999998</v>
      </c>
      <c r="E34" s="32"/>
      <c r="F34" s="256" t="s">
        <v>71</v>
      </c>
      <c r="G34" s="256"/>
      <c r="H34" s="256"/>
      <c r="I34" s="39">
        <f>I35+I36+I37+I38</f>
        <v>1448976.59</v>
      </c>
      <c r="J34" s="39">
        <f>J35+J36+J37+J38</f>
        <v>1807562.1900000002</v>
      </c>
      <c r="K34" s="40">
        <f t="shared" si="1"/>
        <v>358585.60000000009</v>
      </c>
    </row>
    <row r="35" spans="1:11">
      <c r="A35" s="43">
        <v>8</v>
      </c>
      <c r="B35" s="253" t="s">
        <v>72</v>
      </c>
      <c r="C35" s="254"/>
      <c r="D35" s="44">
        <v>48.3</v>
      </c>
      <c r="E35" s="32"/>
      <c r="F35" s="255" t="s">
        <v>73</v>
      </c>
      <c r="G35" s="255"/>
      <c r="H35" s="255"/>
      <c r="I35" s="45">
        <v>107340</v>
      </c>
      <c r="J35" s="46">
        <v>348970</v>
      </c>
      <c r="K35" s="40"/>
    </row>
    <row r="36" spans="1:11" ht="15.75" thickBot="1">
      <c r="A36" s="43">
        <v>9</v>
      </c>
      <c r="B36" s="253" t="s">
        <v>74</v>
      </c>
      <c r="C36" s="254"/>
      <c r="D36" s="44">
        <v>4.08</v>
      </c>
      <c r="E36" s="32"/>
      <c r="F36" s="255" t="s">
        <v>75</v>
      </c>
      <c r="G36" s="255"/>
      <c r="H36" s="255"/>
      <c r="I36" s="45">
        <v>1293104.99</v>
      </c>
      <c r="J36" s="45">
        <v>1311909.8500000001</v>
      </c>
      <c r="K36" s="40"/>
    </row>
    <row r="37" spans="1:11" ht="15.75" thickBot="1">
      <c r="A37" s="47"/>
      <c r="B37" s="239" t="s">
        <v>76</v>
      </c>
      <c r="C37" s="240"/>
      <c r="D37" s="48">
        <f>SUM(D31:D36)</f>
        <v>108.42999999999999</v>
      </c>
      <c r="E37" s="32"/>
      <c r="F37" s="255" t="s">
        <v>77</v>
      </c>
      <c r="G37" s="255"/>
      <c r="H37" s="255"/>
      <c r="I37" s="45">
        <v>21150</v>
      </c>
      <c r="J37" s="45">
        <v>111814</v>
      </c>
      <c r="K37" s="40"/>
    </row>
    <row r="38" spans="1:11" ht="18" customHeight="1" thickBot="1">
      <c r="A38" s="243" t="s">
        <v>78</v>
      </c>
      <c r="B38" s="243"/>
      <c r="C38" s="243"/>
      <c r="D38" s="49">
        <v>2007</v>
      </c>
      <c r="E38" s="32"/>
      <c r="F38" s="255" t="s">
        <v>79</v>
      </c>
      <c r="G38" s="255"/>
      <c r="H38" s="255"/>
      <c r="I38" s="45">
        <v>27381.599999999999</v>
      </c>
      <c r="J38" s="45">
        <v>34868.339999999997</v>
      </c>
      <c r="K38" s="40"/>
    </row>
    <row r="39" spans="1:11" ht="15.75" thickBot="1">
      <c r="A39" s="33" t="s">
        <v>59</v>
      </c>
      <c r="B39" s="244" t="s">
        <v>60</v>
      </c>
      <c r="C39" s="245"/>
      <c r="D39" s="34" t="s">
        <v>61</v>
      </c>
      <c r="E39" s="32"/>
      <c r="F39" s="256" t="s">
        <v>80</v>
      </c>
      <c r="G39" s="256"/>
      <c r="H39" s="256"/>
      <c r="I39" s="39">
        <v>19742.02</v>
      </c>
      <c r="J39" s="39">
        <v>21948.31</v>
      </c>
      <c r="K39" s="40">
        <f t="shared" si="1"/>
        <v>2206.2900000000009</v>
      </c>
    </row>
    <row r="40" spans="1:11">
      <c r="A40" s="37">
        <v>1</v>
      </c>
      <c r="B40" s="246"/>
      <c r="C40" s="246"/>
      <c r="D40" s="38"/>
      <c r="E40" s="32"/>
      <c r="F40" s="256" t="s">
        <v>81</v>
      </c>
      <c r="G40" s="256"/>
      <c r="H40" s="256"/>
      <c r="I40" s="50">
        <v>500</v>
      </c>
      <c r="J40" s="50">
        <v>500</v>
      </c>
      <c r="K40" s="40"/>
    </row>
    <row r="41" spans="1:11">
      <c r="A41" s="41">
        <v>2</v>
      </c>
      <c r="B41" s="222" t="s">
        <v>82</v>
      </c>
      <c r="C41" s="247"/>
      <c r="D41" s="42">
        <v>2.75</v>
      </c>
      <c r="E41" s="32"/>
      <c r="F41" s="250" t="s">
        <v>76</v>
      </c>
      <c r="G41" s="251"/>
      <c r="H41" s="252"/>
      <c r="I41" s="51">
        <f>I40+I39+I34+I33+I32+I31</f>
        <v>1790520.4700000002</v>
      </c>
      <c r="J41" s="51">
        <f>J40+J39+J34+J33+J32+J31</f>
        <v>2193353.7800000003</v>
      </c>
      <c r="K41" s="52">
        <f>SUM(K31:K40)</f>
        <v>402833.31000000006</v>
      </c>
    </row>
    <row r="42" spans="1:11">
      <c r="A42" s="41">
        <v>3</v>
      </c>
      <c r="B42" s="222" t="s">
        <v>68</v>
      </c>
      <c r="C42" s="247"/>
      <c r="D42" s="42">
        <v>31.2</v>
      </c>
      <c r="E42" s="32"/>
      <c r="F42" s="32"/>
      <c r="G42" s="32"/>
      <c r="H42" s="53"/>
      <c r="I42" s="53"/>
      <c r="J42" s="53"/>
      <c r="K42" s="53"/>
    </row>
    <row r="43" spans="1:11">
      <c r="A43" s="43">
        <v>4</v>
      </c>
      <c r="B43" s="227" t="s">
        <v>83</v>
      </c>
      <c r="C43" s="249"/>
      <c r="D43" s="44">
        <v>169.78</v>
      </c>
      <c r="E43" s="32"/>
      <c r="F43" s="32"/>
      <c r="G43" s="32"/>
      <c r="H43" s="53"/>
      <c r="I43" s="53"/>
      <c r="J43" s="54"/>
      <c r="K43" s="53"/>
    </row>
    <row r="44" spans="1:11" ht="23.25" customHeight="1" thickBot="1">
      <c r="A44" s="43">
        <v>5</v>
      </c>
      <c r="B44" s="253" t="s">
        <v>84</v>
      </c>
      <c r="C44" s="254"/>
      <c r="D44" s="44">
        <v>11.5</v>
      </c>
      <c r="E44" s="32"/>
      <c r="F44" s="32"/>
      <c r="G44" s="32"/>
      <c r="H44" s="53"/>
      <c r="I44" s="53"/>
      <c r="J44" s="53"/>
      <c r="K44" s="53"/>
    </row>
    <row r="45" spans="1:11" ht="15.75" thickBot="1">
      <c r="A45" s="47"/>
      <c r="B45" s="239" t="s">
        <v>76</v>
      </c>
      <c r="C45" s="240"/>
      <c r="D45" s="48">
        <f>SUM(D40:D44)</f>
        <v>215.23000000000002</v>
      </c>
      <c r="E45" s="32"/>
      <c r="F45" s="32"/>
      <c r="G45" s="32"/>
      <c r="H45" s="53"/>
      <c r="I45" s="53"/>
      <c r="J45" s="53"/>
      <c r="K45" s="53"/>
    </row>
    <row r="46" spans="1:11" ht="18" customHeight="1" thickBot="1">
      <c r="A46" s="243" t="s">
        <v>85</v>
      </c>
      <c r="B46" s="243"/>
      <c r="C46" s="243"/>
      <c r="D46" s="49">
        <v>2008</v>
      </c>
    </row>
    <row r="47" spans="1:11" ht="15.75" thickBot="1">
      <c r="A47" s="55" t="s">
        <v>2</v>
      </c>
      <c r="B47" s="244" t="s">
        <v>60</v>
      </c>
      <c r="C47" s="245"/>
      <c r="D47" s="34" t="s">
        <v>61</v>
      </c>
    </row>
    <row r="48" spans="1:11">
      <c r="A48" s="37">
        <v>1</v>
      </c>
      <c r="B48" s="246" t="s">
        <v>86</v>
      </c>
      <c r="C48" s="246"/>
      <c r="D48" s="38">
        <v>16.489999999999998</v>
      </c>
    </row>
    <row r="49" spans="1:6">
      <c r="A49" s="41">
        <v>2</v>
      </c>
      <c r="B49" s="247" t="s">
        <v>87</v>
      </c>
      <c r="C49" s="247"/>
      <c r="D49" s="42">
        <v>1.94</v>
      </c>
    </row>
    <row r="50" spans="1:6">
      <c r="A50" s="41">
        <v>4</v>
      </c>
      <c r="B50" s="247" t="s">
        <v>88</v>
      </c>
      <c r="C50" s="247"/>
      <c r="D50" s="42">
        <v>187.36</v>
      </c>
    </row>
    <row r="51" spans="1:6">
      <c r="A51" s="43">
        <v>7</v>
      </c>
      <c r="B51" s="248" t="s">
        <v>89</v>
      </c>
      <c r="C51" s="249"/>
      <c r="D51" s="44">
        <v>24.78</v>
      </c>
    </row>
    <row r="52" spans="1:6">
      <c r="A52" s="43">
        <v>8</v>
      </c>
      <c r="B52" s="235" t="s">
        <v>90</v>
      </c>
      <c r="C52" s="236"/>
      <c r="D52" s="44">
        <v>41.62</v>
      </c>
    </row>
    <row r="53" spans="1:6" ht="15.75" thickBot="1">
      <c r="A53" s="43">
        <v>9</v>
      </c>
      <c r="B53" s="237" t="s">
        <v>91</v>
      </c>
      <c r="C53" s="238"/>
      <c r="D53" s="44">
        <v>1.19</v>
      </c>
    </row>
    <row r="54" spans="1:6" ht="15.75" thickBot="1">
      <c r="A54" s="47"/>
      <c r="B54" s="239" t="s">
        <v>76</v>
      </c>
      <c r="C54" s="240"/>
      <c r="D54" s="48">
        <f>SUM(D48:D53)</f>
        <v>273.38</v>
      </c>
    </row>
    <row r="55" spans="1:6" ht="7.5" customHeight="1" thickBot="1"/>
    <row r="56" spans="1:6" ht="15.75" thickBot="1">
      <c r="A56" s="56" t="s">
        <v>2</v>
      </c>
      <c r="B56" s="241" t="s">
        <v>92</v>
      </c>
      <c r="C56" s="241"/>
      <c r="D56" s="241"/>
      <c r="E56" s="241"/>
      <c r="F56" s="34" t="s">
        <v>61</v>
      </c>
    </row>
    <row r="57" spans="1:6">
      <c r="A57" s="57">
        <v>1</v>
      </c>
      <c r="B57" s="242" t="s">
        <v>93</v>
      </c>
      <c r="C57" s="242"/>
      <c r="D57" s="242"/>
      <c r="E57" s="242"/>
      <c r="F57" s="58">
        <v>5.2</v>
      </c>
    </row>
    <row r="58" spans="1:6">
      <c r="A58" s="5">
        <v>2</v>
      </c>
      <c r="B58" s="227" t="s">
        <v>94</v>
      </c>
      <c r="C58" s="228"/>
      <c r="D58" s="228"/>
      <c r="E58" s="229"/>
      <c r="F58" s="16">
        <v>4.28</v>
      </c>
    </row>
    <row r="59" spans="1:6">
      <c r="A59" s="17">
        <v>3</v>
      </c>
      <c r="B59" s="227" t="s">
        <v>95</v>
      </c>
      <c r="C59" s="228"/>
      <c r="D59" s="228"/>
      <c r="E59" s="229"/>
      <c r="F59" s="18">
        <v>3.69</v>
      </c>
    </row>
    <row r="60" spans="1:6">
      <c r="A60" s="17">
        <v>4</v>
      </c>
      <c r="B60" s="227" t="s">
        <v>96</v>
      </c>
      <c r="C60" s="228"/>
      <c r="D60" s="228"/>
      <c r="E60" s="229"/>
      <c r="F60" s="18">
        <v>10.09</v>
      </c>
    </row>
    <row r="61" spans="1:6" ht="15.75" thickBot="1">
      <c r="A61" s="19"/>
      <c r="B61" s="210" t="s">
        <v>16</v>
      </c>
      <c r="C61" s="211"/>
      <c r="D61" s="211"/>
      <c r="E61" s="211"/>
      <c r="F61" s="20">
        <f>F59+F58+F57+F60</f>
        <v>23.26</v>
      </c>
    </row>
    <row r="62" spans="1:6" ht="9" customHeight="1" thickBot="1"/>
    <row r="63" spans="1:6">
      <c r="A63" s="59" t="s">
        <v>2</v>
      </c>
      <c r="B63" s="233" t="s">
        <v>97</v>
      </c>
      <c r="C63" s="233"/>
      <c r="D63" s="233"/>
      <c r="E63" s="233"/>
      <c r="F63" s="60" t="s">
        <v>61</v>
      </c>
    </row>
    <row r="64" spans="1:6">
      <c r="A64" s="61">
        <v>1</v>
      </c>
      <c r="B64" s="234" t="s">
        <v>98</v>
      </c>
      <c r="C64" s="234"/>
      <c r="D64" s="234"/>
      <c r="E64" s="234"/>
      <c r="F64" s="62">
        <v>39.229999999999997</v>
      </c>
    </row>
    <row r="65" spans="1:6" ht="27" customHeight="1">
      <c r="A65" s="63">
        <v>2</v>
      </c>
      <c r="B65" s="199" t="s">
        <v>99</v>
      </c>
      <c r="C65" s="200"/>
      <c r="D65" s="200"/>
      <c r="E65" s="201"/>
      <c r="F65" s="64">
        <v>6.52</v>
      </c>
    </row>
    <row r="66" spans="1:6" ht="14.25" customHeight="1">
      <c r="A66" s="63">
        <v>3</v>
      </c>
      <c r="B66" s="199" t="s">
        <v>100</v>
      </c>
      <c r="C66" s="200"/>
      <c r="D66" s="200"/>
      <c r="E66" s="201"/>
      <c r="F66" s="64">
        <v>8.42</v>
      </c>
    </row>
    <row r="67" spans="1:6">
      <c r="A67" s="63">
        <v>4</v>
      </c>
      <c r="B67" s="199" t="s">
        <v>101</v>
      </c>
      <c r="C67" s="200"/>
      <c r="D67" s="200"/>
      <c r="E67" s="201"/>
      <c r="F67" s="64">
        <v>4.5199999999999996</v>
      </c>
    </row>
    <row r="68" spans="1:6">
      <c r="A68" s="63">
        <v>5</v>
      </c>
      <c r="B68" s="199" t="s">
        <v>102</v>
      </c>
      <c r="C68" s="200"/>
      <c r="D68" s="200"/>
      <c r="E68" s="201"/>
      <c r="F68" s="64">
        <v>11.96</v>
      </c>
    </row>
    <row r="69" spans="1:6">
      <c r="A69" s="63">
        <v>6</v>
      </c>
      <c r="B69" s="199" t="s">
        <v>103</v>
      </c>
      <c r="C69" s="200"/>
      <c r="D69" s="200"/>
      <c r="E69" s="201"/>
      <c r="F69" s="64">
        <v>9.35</v>
      </c>
    </row>
    <row r="70" spans="1:6">
      <c r="A70" s="63">
        <v>7</v>
      </c>
      <c r="B70" s="199" t="s">
        <v>104</v>
      </c>
      <c r="C70" s="200"/>
      <c r="D70" s="200"/>
      <c r="E70" s="201"/>
      <c r="F70" s="64">
        <v>10.47</v>
      </c>
    </row>
    <row r="71" spans="1:6" ht="15.75" thickBot="1">
      <c r="A71" s="65"/>
      <c r="B71" s="232" t="s">
        <v>76</v>
      </c>
      <c r="C71" s="232"/>
      <c r="D71" s="232"/>
      <c r="E71" s="232"/>
      <c r="F71" s="66">
        <f>F68+F67+F66+F65+F64+F69+F70</f>
        <v>90.469999999999985</v>
      </c>
    </row>
  </sheetData>
  <mergeCells count="157">
    <mergeCell ref="F5:G5"/>
    <mergeCell ref="H5:I5"/>
    <mergeCell ref="J5:K5"/>
    <mergeCell ref="D6:E6"/>
    <mergeCell ref="F6:G6"/>
    <mergeCell ref="H6:I6"/>
    <mergeCell ref="J6:K6"/>
    <mergeCell ref="A1:K1"/>
    <mergeCell ref="A2:K2"/>
    <mergeCell ref="A3:K3"/>
    <mergeCell ref="A4:A6"/>
    <mergeCell ref="B4:C6"/>
    <mergeCell ref="D4:E4"/>
    <mergeCell ref="F4:G4"/>
    <mergeCell ref="H4:I4"/>
    <mergeCell ref="J4:K4"/>
    <mergeCell ref="D5:E5"/>
    <mergeCell ref="B7:C7"/>
    <mergeCell ref="D7:E7"/>
    <mergeCell ref="F7:G7"/>
    <mergeCell ref="H7:I7"/>
    <mergeCell ref="J7:K7"/>
    <mergeCell ref="B8:C8"/>
    <mergeCell ref="D8:E8"/>
    <mergeCell ref="F8:G8"/>
    <mergeCell ref="H8:I8"/>
    <mergeCell ref="J8:K8"/>
    <mergeCell ref="J10:K11"/>
    <mergeCell ref="A12:A13"/>
    <mergeCell ref="B12:C12"/>
    <mergeCell ref="D12:E13"/>
    <mergeCell ref="F12:G13"/>
    <mergeCell ref="H12:I13"/>
    <mergeCell ref="J12:K13"/>
    <mergeCell ref="B13:C13"/>
    <mergeCell ref="B9:C9"/>
    <mergeCell ref="D9:E9"/>
    <mergeCell ref="F9:G9"/>
    <mergeCell ref="H9:I9"/>
    <mergeCell ref="J9:K9"/>
    <mergeCell ref="A10:A11"/>
    <mergeCell ref="B10:C11"/>
    <mergeCell ref="D10:E11"/>
    <mergeCell ref="F10:G11"/>
    <mergeCell ref="H10:I11"/>
    <mergeCell ref="B14:C14"/>
    <mergeCell ref="D14:E14"/>
    <mergeCell ref="F14:G14"/>
    <mergeCell ref="H14:I14"/>
    <mergeCell ref="J14:K14"/>
    <mergeCell ref="B15:C15"/>
    <mergeCell ref="D15:E15"/>
    <mergeCell ref="F15:G15"/>
    <mergeCell ref="H15:I15"/>
    <mergeCell ref="J15:K15"/>
    <mergeCell ref="B16:C16"/>
    <mergeCell ref="D16:E16"/>
    <mergeCell ref="F16:G16"/>
    <mergeCell ref="H16:I16"/>
    <mergeCell ref="J16:K16"/>
    <mergeCell ref="B17:C17"/>
    <mergeCell ref="D17:E17"/>
    <mergeCell ref="F17:G17"/>
    <mergeCell ref="H17:I17"/>
    <mergeCell ref="J17:K17"/>
    <mergeCell ref="B18:C18"/>
    <mergeCell ref="D18:E18"/>
    <mergeCell ref="F18:G18"/>
    <mergeCell ref="H18:I18"/>
    <mergeCell ref="J18:K18"/>
    <mergeCell ref="B19:C19"/>
    <mergeCell ref="D19:E19"/>
    <mergeCell ref="F19:G19"/>
    <mergeCell ref="H19:I19"/>
    <mergeCell ref="J19:K19"/>
    <mergeCell ref="A22:A24"/>
    <mergeCell ref="B22:C24"/>
    <mergeCell ref="D22:E24"/>
    <mergeCell ref="F22:G24"/>
    <mergeCell ref="H22:I24"/>
    <mergeCell ref="J22:K24"/>
    <mergeCell ref="A20:A21"/>
    <mergeCell ref="B20:C20"/>
    <mergeCell ref="D20:E21"/>
    <mergeCell ref="F20:G21"/>
    <mergeCell ref="H20:I21"/>
    <mergeCell ref="J20:K21"/>
    <mergeCell ref="B21:C21"/>
    <mergeCell ref="B25:C26"/>
    <mergeCell ref="D25:E25"/>
    <mergeCell ref="F25:G25"/>
    <mergeCell ref="H25:I25"/>
    <mergeCell ref="J25:K25"/>
    <mergeCell ref="D26:E26"/>
    <mergeCell ref="F26:G26"/>
    <mergeCell ref="H26:I26"/>
    <mergeCell ref="J26:K26"/>
    <mergeCell ref="A29:D29"/>
    <mergeCell ref="F29:K29"/>
    <mergeCell ref="B30:C30"/>
    <mergeCell ref="F30:H30"/>
    <mergeCell ref="B31:C31"/>
    <mergeCell ref="F31:H31"/>
    <mergeCell ref="B27:C27"/>
    <mergeCell ref="D27:E28"/>
    <mergeCell ref="F27:G28"/>
    <mergeCell ref="H27:I28"/>
    <mergeCell ref="J27:K28"/>
    <mergeCell ref="B28:C28"/>
    <mergeCell ref="B35:C35"/>
    <mergeCell ref="F35:H35"/>
    <mergeCell ref="B36:C36"/>
    <mergeCell ref="F36:H36"/>
    <mergeCell ref="B37:C37"/>
    <mergeCell ref="F37:H37"/>
    <mergeCell ref="B32:C32"/>
    <mergeCell ref="F32:H32"/>
    <mergeCell ref="B33:C33"/>
    <mergeCell ref="F33:H33"/>
    <mergeCell ref="B34:C34"/>
    <mergeCell ref="F34:H34"/>
    <mergeCell ref="B41:C41"/>
    <mergeCell ref="F41:H41"/>
    <mergeCell ref="B42:C42"/>
    <mergeCell ref="B43:C43"/>
    <mergeCell ref="B44:C44"/>
    <mergeCell ref="B45:C45"/>
    <mergeCell ref="A38:C38"/>
    <mergeCell ref="F38:H38"/>
    <mergeCell ref="B39:C39"/>
    <mergeCell ref="F39:H39"/>
    <mergeCell ref="B40:C40"/>
    <mergeCell ref="F40:H40"/>
    <mergeCell ref="B52:C52"/>
    <mergeCell ref="B53:C53"/>
    <mergeCell ref="B54:C54"/>
    <mergeCell ref="B56:E56"/>
    <mergeCell ref="B57:E57"/>
    <mergeCell ref="B58:E58"/>
    <mergeCell ref="A46:C46"/>
    <mergeCell ref="B47:C47"/>
    <mergeCell ref="B48:C48"/>
    <mergeCell ref="B49:C49"/>
    <mergeCell ref="B50:C50"/>
    <mergeCell ref="B51:C51"/>
    <mergeCell ref="B66:E66"/>
    <mergeCell ref="B67:E67"/>
    <mergeCell ref="B68:E68"/>
    <mergeCell ref="B69:E69"/>
    <mergeCell ref="B70:E70"/>
    <mergeCell ref="B71:E71"/>
    <mergeCell ref="B59:E59"/>
    <mergeCell ref="B60:E60"/>
    <mergeCell ref="B61:E61"/>
    <mergeCell ref="B63:E63"/>
    <mergeCell ref="B64:E64"/>
    <mergeCell ref="B65:E6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11" sqref="C11"/>
    </sheetView>
  </sheetViews>
  <sheetFormatPr defaultRowHeight="15"/>
  <cols>
    <col min="1" max="1" width="5.7109375" customWidth="1"/>
    <col min="2" max="2" width="31.5703125" customWidth="1"/>
    <col min="3" max="3" width="14.85546875" customWidth="1"/>
    <col min="4" max="4" width="8.140625" customWidth="1"/>
    <col min="5" max="5" width="26.28515625" customWidth="1"/>
    <col min="6" max="6" width="11.5703125" customWidth="1"/>
  </cols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"/>
  <sheetViews>
    <sheetView topLeftCell="A19" workbookViewId="0">
      <selection activeCell="A61" sqref="A1:F61"/>
    </sheetView>
  </sheetViews>
  <sheetFormatPr defaultRowHeight="15"/>
  <cols>
    <col min="1" max="1" width="5.7109375" customWidth="1"/>
    <col min="2" max="2" width="31.5703125" customWidth="1"/>
    <col min="3" max="3" width="14.85546875" customWidth="1"/>
    <col min="4" max="4" width="8.140625" customWidth="1"/>
    <col min="5" max="5" width="26.28515625" customWidth="1"/>
    <col min="6" max="6" width="14.140625" customWidth="1"/>
  </cols>
  <sheetData>
    <row r="1" spans="1:6" ht="20.25">
      <c r="A1" s="374" t="s">
        <v>0</v>
      </c>
      <c r="B1" s="374"/>
      <c r="C1" s="374"/>
      <c r="D1" s="374"/>
      <c r="E1" s="374"/>
      <c r="F1" s="374"/>
    </row>
    <row r="2" spans="1:6" ht="20.25">
      <c r="A2" s="375" t="s">
        <v>158</v>
      </c>
      <c r="B2" s="375"/>
      <c r="C2" s="375"/>
      <c r="D2" s="375"/>
      <c r="E2" s="375"/>
      <c r="F2" s="375"/>
    </row>
    <row r="3" spans="1:6" ht="21" thickBot="1">
      <c r="A3" s="376" t="s">
        <v>1</v>
      </c>
      <c r="B3" s="376"/>
      <c r="C3" s="376"/>
      <c r="D3" s="376"/>
      <c r="E3" s="376"/>
      <c r="F3" s="376"/>
    </row>
    <row r="4" spans="1:6" ht="40.5">
      <c r="A4" s="103" t="s">
        <v>2</v>
      </c>
      <c r="B4" s="377" t="s">
        <v>3</v>
      </c>
      <c r="C4" s="377"/>
      <c r="D4" s="377"/>
      <c r="E4" s="377"/>
      <c r="F4" s="104" t="s">
        <v>4</v>
      </c>
    </row>
    <row r="5" spans="1:6" ht="20.25">
      <c r="A5" s="105">
        <v>1</v>
      </c>
      <c r="B5" s="364" t="s">
        <v>5</v>
      </c>
      <c r="C5" s="364"/>
      <c r="D5" s="364"/>
      <c r="E5" s="364"/>
      <c r="F5" s="106"/>
    </row>
    <row r="6" spans="1:6" ht="20.25">
      <c r="A6" s="105"/>
      <c r="B6" s="359" t="s">
        <v>155</v>
      </c>
      <c r="C6" s="359"/>
      <c r="D6" s="359"/>
      <c r="E6" s="359"/>
      <c r="F6" s="107">
        <f>1405.94-31.5</f>
        <v>1374.44</v>
      </c>
    </row>
    <row r="7" spans="1:6" ht="20.25">
      <c r="A7" s="105"/>
      <c r="B7" s="359" t="s">
        <v>156</v>
      </c>
      <c r="C7" s="359"/>
      <c r="D7" s="359"/>
      <c r="E7" s="359"/>
      <c r="F7" s="107">
        <v>1321.42</v>
      </c>
    </row>
    <row r="8" spans="1:6" ht="20.25">
      <c r="A8" s="105"/>
      <c r="B8" s="356" t="s">
        <v>151</v>
      </c>
      <c r="C8" s="357"/>
      <c r="D8" s="357"/>
      <c r="E8" s="358"/>
      <c r="F8" s="107">
        <v>54</v>
      </c>
    </row>
    <row r="9" spans="1:6" ht="20.25">
      <c r="A9" s="105">
        <v>2</v>
      </c>
      <c r="B9" s="369" t="s">
        <v>6</v>
      </c>
      <c r="C9" s="370"/>
      <c r="D9" s="370"/>
      <c r="E9" s="370"/>
      <c r="F9" s="108">
        <f>F10+F20+F21+F22+F23+F18</f>
        <v>1119.24</v>
      </c>
    </row>
    <row r="10" spans="1:6" ht="20.25">
      <c r="A10" s="105">
        <v>3</v>
      </c>
      <c r="B10" s="371" t="s">
        <v>105</v>
      </c>
      <c r="C10" s="371"/>
      <c r="D10" s="371"/>
      <c r="E10" s="371"/>
      <c r="F10" s="108">
        <f>F11+F12+F13+F14+F15+F16+F17+F19</f>
        <v>1013.05</v>
      </c>
    </row>
    <row r="11" spans="1:6" ht="36.75" customHeight="1">
      <c r="A11" s="105"/>
      <c r="B11" s="372" t="s">
        <v>159</v>
      </c>
      <c r="C11" s="372"/>
      <c r="D11" s="372"/>
      <c r="E11" s="372"/>
      <c r="F11" s="107">
        <f>F48</f>
        <v>510.42999999999995</v>
      </c>
    </row>
    <row r="12" spans="1:6" ht="20.25">
      <c r="A12" s="105"/>
      <c r="B12" s="364" t="s">
        <v>107</v>
      </c>
      <c r="C12" s="373"/>
      <c r="D12" s="373"/>
      <c r="E12" s="373"/>
      <c r="F12" s="108">
        <f>F40</f>
        <v>93.84</v>
      </c>
    </row>
    <row r="13" spans="1:6" ht="20.25">
      <c r="A13" s="105"/>
      <c r="B13" s="356" t="s">
        <v>109</v>
      </c>
      <c r="C13" s="357"/>
      <c r="D13" s="357"/>
      <c r="E13" s="358"/>
      <c r="F13" s="107">
        <v>0.64</v>
      </c>
    </row>
    <row r="14" spans="1:6" ht="20.25">
      <c r="A14" s="105"/>
      <c r="B14" s="359" t="s">
        <v>8</v>
      </c>
      <c r="C14" s="359"/>
      <c r="D14" s="359"/>
      <c r="E14" s="359"/>
      <c r="F14" s="107">
        <v>62.48</v>
      </c>
    </row>
    <row r="15" spans="1:6" ht="60" customHeight="1">
      <c r="A15" s="105"/>
      <c r="B15" s="359" t="s">
        <v>9</v>
      </c>
      <c r="C15" s="359"/>
      <c r="D15" s="359"/>
      <c r="E15" s="359"/>
      <c r="F15" s="107">
        <v>70.209999999999994</v>
      </c>
    </row>
    <row r="16" spans="1:6" ht="20.25">
      <c r="A16" s="105"/>
      <c r="B16" s="359" t="s">
        <v>10</v>
      </c>
      <c r="C16" s="359"/>
      <c r="D16" s="359"/>
      <c r="E16" s="359"/>
      <c r="F16" s="107">
        <v>94.15</v>
      </c>
    </row>
    <row r="17" spans="1:6" ht="20.25">
      <c r="A17" s="105"/>
      <c r="B17" s="356" t="s">
        <v>11</v>
      </c>
      <c r="C17" s="357"/>
      <c r="D17" s="357"/>
      <c r="E17" s="358"/>
      <c r="F17" s="107">
        <v>157.38</v>
      </c>
    </row>
    <row r="18" spans="1:6" ht="42" customHeight="1">
      <c r="A18" s="105"/>
      <c r="B18" s="368" t="s">
        <v>153</v>
      </c>
      <c r="C18" s="368"/>
      <c r="D18" s="368"/>
      <c r="E18" s="368"/>
      <c r="F18" s="107">
        <v>50.09</v>
      </c>
    </row>
    <row r="19" spans="1:6" ht="20.25">
      <c r="A19" s="105"/>
      <c r="B19" s="359" t="s">
        <v>13</v>
      </c>
      <c r="C19" s="359"/>
      <c r="D19" s="359"/>
      <c r="E19" s="359"/>
      <c r="F19" s="107">
        <v>23.92</v>
      </c>
    </row>
    <row r="20" spans="1:6" ht="20.25">
      <c r="A20" s="105"/>
      <c r="B20" s="356" t="s">
        <v>126</v>
      </c>
      <c r="C20" s="357"/>
      <c r="D20" s="357"/>
      <c r="E20" s="358"/>
      <c r="F20" s="107">
        <v>4.5</v>
      </c>
    </row>
    <row r="21" spans="1:6" ht="20.25">
      <c r="A21" s="105"/>
      <c r="B21" s="356" t="s">
        <v>125</v>
      </c>
      <c r="C21" s="357"/>
      <c r="D21" s="357"/>
      <c r="E21" s="358"/>
      <c r="F21" s="107">
        <v>39</v>
      </c>
    </row>
    <row r="22" spans="1:6" ht="20.25">
      <c r="A22" s="105"/>
      <c r="B22" s="356" t="s">
        <v>131</v>
      </c>
      <c r="C22" s="357"/>
      <c r="D22" s="357"/>
      <c r="E22" s="358"/>
      <c r="F22" s="107">
        <v>-0.56999999999999995</v>
      </c>
    </row>
    <row r="23" spans="1:6" ht="20.25">
      <c r="A23" s="105"/>
      <c r="B23" s="356" t="s">
        <v>157</v>
      </c>
      <c r="C23" s="357"/>
      <c r="D23" s="357"/>
      <c r="E23" s="358"/>
      <c r="F23" s="107">
        <f>9.23+3.92+0.02</f>
        <v>13.17</v>
      </c>
    </row>
    <row r="24" spans="1:6" ht="20.25">
      <c r="A24" s="105">
        <v>4</v>
      </c>
      <c r="B24" s="364" t="s">
        <v>139</v>
      </c>
      <c r="C24" s="364"/>
      <c r="D24" s="364"/>
      <c r="E24" s="364"/>
      <c r="F24" s="108">
        <v>1132.3499999999999</v>
      </c>
    </row>
    <row r="25" spans="1:6" ht="39.75" customHeight="1">
      <c r="A25" s="109">
        <v>5</v>
      </c>
      <c r="B25" s="365" t="s">
        <v>140</v>
      </c>
      <c r="C25" s="365"/>
      <c r="D25" s="365"/>
      <c r="E25" s="365"/>
      <c r="F25" s="110">
        <v>485.05</v>
      </c>
    </row>
    <row r="26" spans="1:6" ht="39" customHeight="1">
      <c r="A26" s="109">
        <v>6</v>
      </c>
      <c r="B26" s="366" t="s">
        <v>114</v>
      </c>
      <c r="C26" s="366"/>
      <c r="D26" s="366"/>
      <c r="E26" s="366"/>
      <c r="F26" s="110">
        <v>244.23</v>
      </c>
    </row>
    <row r="27" spans="1:6" ht="60" customHeight="1">
      <c r="A27" s="111">
        <v>7</v>
      </c>
      <c r="B27" s="366" t="s">
        <v>152</v>
      </c>
      <c r="C27" s="366"/>
      <c r="D27" s="366"/>
      <c r="E27" s="366"/>
      <c r="F27" s="112">
        <f>F25+F10-F24</f>
        <v>365.75</v>
      </c>
    </row>
    <row r="28" spans="1:6" ht="41.25" customHeight="1" thickBot="1">
      <c r="A28" s="113">
        <v>8</v>
      </c>
      <c r="B28" s="366" t="s">
        <v>141</v>
      </c>
      <c r="C28" s="366"/>
      <c r="D28" s="366"/>
      <c r="E28" s="366"/>
      <c r="F28" s="114">
        <f>F26+F6-F7</f>
        <v>297.25</v>
      </c>
    </row>
    <row r="29" spans="1:6" ht="21" thickBot="1">
      <c r="A29" s="115"/>
      <c r="B29" s="116"/>
      <c r="C29" s="116"/>
      <c r="D29" s="116"/>
      <c r="E29" s="367" t="s">
        <v>15</v>
      </c>
      <c r="F29" s="367"/>
    </row>
    <row r="30" spans="1:6" ht="40.5">
      <c r="A30" s="103" t="s">
        <v>2</v>
      </c>
      <c r="B30" s="363" t="s">
        <v>142</v>
      </c>
      <c r="C30" s="363"/>
      <c r="D30" s="363"/>
      <c r="E30" s="363"/>
      <c r="F30" s="129" t="s">
        <v>4</v>
      </c>
    </row>
    <row r="31" spans="1:6" ht="20.25">
      <c r="A31" s="105">
        <v>1</v>
      </c>
      <c r="B31" s="359" t="s">
        <v>143</v>
      </c>
      <c r="C31" s="359"/>
      <c r="D31" s="359"/>
      <c r="E31" s="359"/>
      <c r="F31" s="117">
        <v>40</v>
      </c>
    </row>
    <row r="32" spans="1:6" ht="20.25">
      <c r="A32" s="118">
        <v>2</v>
      </c>
      <c r="B32" s="356" t="s">
        <v>144</v>
      </c>
      <c r="C32" s="357"/>
      <c r="D32" s="357"/>
      <c r="E32" s="358"/>
      <c r="F32" s="119">
        <v>1.18</v>
      </c>
    </row>
    <row r="33" spans="1:6" ht="38.25" customHeight="1">
      <c r="A33" s="118">
        <v>3</v>
      </c>
      <c r="B33" s="356" t="s">
        <v>145</v>
      </c>
      <c r="C33" s="357"/>
      <c r="D33" s="357"/>
      <c r="E33" s="358"/>
      <c r="F33" s="119">
        <v>0.98</v>
      </c>
    </row>
    <row r="34" spans="1:6" ht="39" customHeight="1">
      <c r="A34" s="118">
        <v>4</v>
      </c>
      <c r="B34" s="356" t="s">
        <v>146</v>
      </c>
      <c r="C34" s="357"/>
      <c r="D34" s="357"/>
      <c r="E34" s="358"/>
      <c r="F34" s="119">
        <v>20.58</v>
      </c>
    </row>
    <row r="35" spans="1:6" ht="20.25">
      <c r="A35" s="118">
        <v>5</v>
      </c>
      <c r="B35" s="356" t="s">
        <v>147</v>
      </c>
      <c r="C35" s="357"/>
      <c r="D35" s="357"/>
      <c r="E35" s="358"/>
      <c r="F35" s="119">
        <v>16.399999999999999</v>
      </c>
    </row>
    <row r="36" spans="1:6" ht="20.25">
      <c r="A36" s="118">
        <v>6</v>
      </c>
      <c r="B36" s="356" t="s">
        <v>148</v>
      </c>
      <c r="C36" s="357"/>
      <c r="D36" s="357"/>
      <c r="E36" s="358"/>
      <c r="F36" s="119">
        <v>9.59</v>
      </c>
    </row>
    <row r="37" spans="1:6" ht="20.25">
      <c r="A37" s="118">
        <v>7</v>
      </c>
      <c r="B37" s="356" t="s">
        <v>149</v>
      </c>
      <c r="C37" s="357"/>
      <c r="D37" s="357"/>
      <c r="E37" s="358"/>
      <c r="F37" s="119">
        <v>2.54</v>
      </c>
    </row>
    <row r="38" spans="1:6" ht="20.25">
      <c r="A38" s="118">
        <v>8</v>
      </c>
      <c r="B38" s="356" t="s">
        <v>150</v>
      </c>
      <c r="C38" s="357"/>
      <c r="D38" s="357"/>
      <c r="E38" s="358"/>
      <c r="F38" s="119">
        <v>2</v>
      </c>
    </row>
    <row r="39" spans="1:6" ht="20.25">
      <c r="A39" s="118">
        <v>9</v>
      </c>
      <c r="B39" s="356" t="s">
        <v>116</v>
      </c>
      <c r="C39" s="357"/>
      <c r="D39" s="357"/>
      <c r="E39" s="358"/>
      <c r="F39" s="119">
        <v>0.56999999999999995</v>
      </c>
    </row>
    <row r="40" spans="1:6" ht="21" thickBot="1">
      <c r="A40" s="120"/>
      <c r="B40" s="360" t="s">
        <v>16</v>
      </c>
      <c r="C40" s="361"/>
      <c r="D40" s="361"/>
      <c r="E40" s="361"/>
      <c r="F40" s="121">
        <f>F39+F35+F34+F33+F32+F31+F36+F37+F38</f>
        <v>93.84</v>
      </c>
    </row>
    <row r="41" spans="1:6" ht="20.25">
      <c r="A41" s="362" t="s">
        <v>17</v>
      </c>
      <c r="B41" s="362"/>
      <c r="C41" s="362"/>
      <c r="D41" s="362"/>
      <c r="E41" s="362"/>
      <c r="F41" s="362"/>
    </row>
    <row r="42" spans="1:6" ht="40.5">
      <c r="A42" s="122" t="s">
        <v>2</v>
      </c>
      <c r="B42" s="351" t="s">
        <v>18</v>
      </c>
      <c r="C42" s="352"/>
      <c r="D42" s="352"/>
      <c r="E42" s="353"/>
      <c r="F42" s="123" t="s">
        <v>19</v>
      </c>
    </row>
    <row r="43" spans="1:6" ht="20.25">
      <c r="A43" s="124">
        <v>1</v>
      </c>
      <c r="B43" s="348" t="s">
        <v>20</v>
      </c>
      <c r="C43" s="349"/>
      <c r="D43" s="349"/>
      <c r="E43" s="350"/>
      <c r="F43" s="107">
        <v>107.46</v>
      </c>
    </row>
    <row r="44" spans="1:6" ht="36.75" customHeight="1">
      <c r="A44" s="124">
        <v>2</v>
      </c>
      <c r="B44" s="348" t="s">
        <v>21</v>
      </c>
      <c r="C44" s="349"/>
      <c r="D44" s="349"/>
      <c r="E44" s="350"/>
      <c r="F44" s="107">
        <v>264.83999999999997</v>
      </c>
    </row>
    <row r="45" spans="1:6" ht="20.25">
      <c r="A45" s="124">
        <v>3</v>
      </c>
      <c r="B45" s="348" t="s">
        <v>22</v>
      </c>
      <c r="C45" s="349"/>
      <c r="D45" s="349"/>
      <c r="E45" s="350"/>
      <c r="F45" s="107">
        <v>103.97</v>
      </c>
    </row>
    <row r="46" spans="1:6" ht="20.25">
      <c r="A46" s="124">
        <v>4</v>
      </c>
      <c r="B46" s="348" t="s">
        <v>23</v>
      </c>
      <c r="C46" s="349"/>
      <c r="D46" s="349"/>
      <c r="E46" s="350"/>
      <c r="F46" s="107">
        <v>84.25</v>
      </c>
    </row>
    <row r="47" spans="1:6" ht="20.25">
      <c r="A47" s="124">
        <v>5</v>
      </c>
      <c r="B47" s="348" t="s">
        <v>132</v>
      </c>
      <c r="C47" s="349"/>
      <c r="D47" s="349"/>
      <c r="E47" s="350"/>
      <c r="F47" s="107">
        <v>-50.09</v>
      </c>
    </row>
    <row r="48" spans="1:6" ht="20.25">
      <c r="A48" s="351" t="s">
        <v>16</v>
      </c>
      <c r="B48" s="352"/>
      <c r="C48" s="352"/>
      <c r="D48" s="352"/>
      <c r="E48" s="353"/>
      <c r="F48" s="108">
        <f>F47+F45+F44+F43+F46</f>
        <v>510.42999999999995</v>
      </c>
    </row>
    <row r="49" spans="1:6" ht="62.25" customHeight="1">
      <c r="A49" s="354" t="s">
        <v>24</v>
      </c>
      <c r="B49" s="354"/>
      <c r="C49" s="354"/>
      <c r="D49" s="354"/>
      <c r="E49" s="354"/>
      <c r="F49" s="354"/>
    </row>
    <row r="50" spans="1:6" ht="20.25">
      <c r="A50" s="355" t="s">
        <v>25</v>
      </c>
      <c r="B50" s="355"/>
      <c r="C50" s="125"/>
      <c r="D50" s="125"/>
      <c r="E50" s="125"/>
      <c r="F50" s="126"/>
    </row>
    <row r="51" spans="1:6" ht="20.25">
      <c r="A51" s="344" t="s">
        <v>160</v>
      </c>
      <c r="B51" s="344"/>
      <c r="C51" s="344"/>
      <c r="D51" s="344"/>
      <c r="E51" s="344"/>
      <c r="F51" s="344"/>
    </row>
    <row r="52" spans="1:6" ht="20.25">
      <c r="A52" s="344" t="s">
        <v>161</v>
      </c>
      <c r="B52" s="344"/>
      <c r="C52" s="344"/>
      <c r="D52" s="344"/>
      <c r="E52" s="344"/>
      <c r="F52" s="344"/>
    </row>
    <row r="53" spans="1:6" ht="20.25">
      <c r="A53" s="344" t="s">
        <v>162</v>
      </c>
      <c r="B53" s="344"/>
      <c r="C53" s="344"/>
      <c r="D53" s="344"/>
      <c r="E53" s="344"/>
      <c r="F53" s="344"/>
    </row>
    <row r="54" spans="1:6" ht="20.25">
      <c r="A54" s="344" t="s">
        <v>26</v>
      </c>
      <c r="B54" s="344"/>
      <c r="C54" s="344"/>
      <c r="D54" s="344"/>
      <c r="E54" s="344"/>
      <c r="F54" s="344"/>
    </row>
    <row r="55" spans="1:6" ht="42" customHeight="1">
      <c r="A55" s="344" t="s">
        <v>106</v>
      </c>
      <c r="B55" s="344"/>
      <c r="C55" s="344"/>
      <c r="D55" s="344"/>
      <c r="E55" s="344"/>
      <c r="F55" s="344"/>
    </row>
    <row r="56" spans="1:6" ht="39.75" customHeight="1">
      <c r="A56" s="344" t="s">
        <v>27</v>
      </c>
      <c r="B56" s="344"/>
      <c r="C56" s="344"/>
      <c r="D56" s="344"/>
      <c r="E56" s="344"/>
      <c r="F56" s="344"/>
    </row>
    <row r="57" spans="1:6" ht="20.25">
      <c r="A57" s="345" t="s">
        <v>28</v>
      </c>
      <c r="B57" s="345"/>
      <c r="C57" s="345"/>
      <c r="D57" s="345"/>
      <c r="E57" s="345"/>
      <c r="F57" s="345"/>
    </row>
    <row r="58" spans="1:6" ht="57.75" customHeight="1">
      <c r="A58" s="344" t="s">
        <v>130</v>
      </c>
      <c r="B58" s="344"/>
      <c r="C58" s="344"/>
      <c r="D58" s="344"/>
      <c r="E58" s="344"/>
      <c r="F58" s="344"/>
    </row>
    <row r="59" spans="1:6" ht="20.25">
      <c r="A59" s="346" t="s">
        <v>154</v>
      </c>
      <c r="B59" s="346"/>
      <c r="C59" s="346"/>
      <c r="D59" s="346"/>
      <c r="E59" s="346"/>
      <c r="F59" s="346"/>
    </row>
    <row r="60" spans="1:6" ht="20.25">
      <c r="A60" s="127"/>
      <c r="B60" s="127"/>
      <c r="C60" s="127"/>
      <c r="D60" s="127"/>
      <c r="E60" s="127"/>
      <c r="F60" s="127"/>
    </row>
    <row r="61" spans="1:6" ht="20.25">
      <c r="A61" s="347" t="s">
        <v>29</v>
      </c>
      <c r="B61" s="347"/>
      <c r="C61" s="347"/>
      <c r="D61" s="128"/>
      <c r="E61" s="347" t="s">
        <v>30</v>
      </c>
      <c r="F61" s="347"/>
    </row>
  </sheetData>
  <mergeCells count="61">
    <mergeCell ref="B6:E6"/>
    <mergeCell ref="A1:F1"/>
    <mergeCell ref="A2:F2"/>
    <mergeCell ref="A3:F3"/>
    <mergeCell ref="B4:E4"/>
    <mergeCell ref="B5:E5"/>
    <mergeCell ref="B18:E18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30:E30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28:E28"/>
    <mergeCell ref="E29:F29"/>
    <mergeCell ref="B43:E43"/>
    <mergeCell ref="B38:E38"/>
    <mergeCell ref="B31:E31"/>
    <mergeCell ref="B32:E32"/>
    <mergeCell ref="B33:E33"/>
    <mergeCell ref="B34:E34"/>
    <mergeCell ref="B35:E35"/>
    <mergeCell ref="B36:E36"/>
    <mergeCell ref="B37:E37"/>
    <mergeCell ref="B39:E39"/>
    <mergeCell ref="B40:E40"/>
    <mergeCell ref="A41:F41"/>
    <mergeCell ref="B42:E42"/>
    <mergeCell ref="A55:F55"/>
    <mergeCell ref="B44:E44"/>
    <mergeCell ref="B45:E45"/>
    <mergeCell ref="B46:E46"/>
    <mergeCell ref="B47:E47"/>
    <mergeCell ref="A48:E48"/>
    <mergeCell ref="A49:F49"/>
    <mergeCell ref="A50:B50"/>
    <mergeCell ref="A51:F51"/>
    <mergeCell ref="A52:F52"/>
    <mergeCell ref="A53:F53"/>
    <mergeCell ref="A54:F54"/>
    <mergeCell ref="A56:F56"/>
    <mergeCell ref="A57:F57"/>
    <mergeCell ref="A58:F58"/>
    <mergeCell ref="A59:F59"/>
    <mergeCell ref="A61:C61"/>
    <mergeCell ref="E61:F61"/>
  </mergeCells>
  <pageMargins left="0.70866141732283472" right="0.70866141732283472" top="0" bottom="0" header="0.31496062992125984" footer="0.31496062992125984"/>
  <pageSetup paperSize="9" scale="8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печать</vt:lpstr>
      <vt:lpstr>Лист1</vt:lpstr>
      <vt:lpstr>Лист2</vt:lpstr>
      <vt:lpstr>Лист3</vt:lpstr>
      <vt:lpstr>Лист4</vt:lpstr>
      <vt:lpstr>Лист5</vt:lpstr>
      <vt:lpstr>Лист6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2019-03-13T03:52:00Z</dcterms:modified>
</cp:coreProperties>
</file>